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728" firstSheet="1"/>
  </bookViews>
  <sheets>
    <sheet name="地市透视表" sheetId="5" r:id="rId1"/>
    <sheet name="汇总" sheetId="2" r:id="rId2"/>
    <sheet name="金华" sheetId="6" r:id="rId3"/>
    <sheet name="湖州" sheetId="7" r:id="rId4"/>
    <sheet name="台州" sheetId="8" r:id="rId5"/>
  </sheets>
  <externalReferences>
    <externalReference r:id="rId6"/>
  </externalReferences>
  <definedNames>
    <definedName name="_xlnm._FilterDatabase" localSheetId="2" hidden="1">金华!$A$1:$R$67</definedName>
    <definedName name="_xlnm._FilterDatabase" localSheetId="3" hidden="1">湖州!$A$1:$U$95</definedName>
    <definedName name="_xlnm._FilterDatabase" localSheetId="0" hidden="1">地市透视表!#REF!</definedName>
    <definedName name="_xlnm._FilterDatabase" localSheetId="1" hidden="1">汇总!$A$1:$K$1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<sst xmlns="http://schemas.openxmlformats.org/spreadsheetml/2006/main" count="2815" uniqueCount="1026">
  <si>
    <t>地市</t>
  </si>
  <si>
    <t>资产条数</t>
  </si>
  <si>
    <t>资产原值（元）</t>
  </si>
  <si>
    <t>资产净值（元）</t>
  </si>
  <si>
    <t>净值/原值</t>
  </si>
  <si>
    <t>评估价（元）</t>
  </si>
  <si>
    <t>金华</t>
  </si>
  <si>
    <t>湖州</t>
  </si>
  <si>
    <t>台州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</si>
  <si>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</si>
  <si>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</si>
  <si>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</si>
  <si>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</si>
  <si>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</si>
  <si>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</si>
  <si>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</si>
  <si>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</si>
  <si>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</si>
  <si>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</si>
  <si>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</si>
  <si>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第十九批</t>
  </si>
  <si>
    <t>3P空调</t>
  </si>
  <si>
    <t>3P空调内外机成套</t>
  </si>
  <si>
    <t>套</t>
  </si>
  <si>
    <t>/</t>
  </si>
  <si>
    <t>铜管</t>
  </si>
  <si>
    <t>壁挂空调</t>
  </si>
  <si>
    <t>2P空调内外机成套</t>
  </si>
  <si>
    <t>动环监控</t>
  </si>
  <si>
    <t>个</t>
  </si>
  <si>
    <t>模块</t>
  </si>
  <si>
    <t>其他铁质为主的报废物资</t>
  </si>
  <si>
    <t>2270元/吨</t>
  </si>
  <si>
    <t>嵌入式开关电源</t>
  </si>
  <si>
    <t>组合式开关电源</t>
  </si>
  <si>
    <t>997×完整度+198</t>
  </si>
  <si>
    <t>3匹室内外成套</t>
  </si>
  <si>
    <t>其中10个无冷凝管</t>
  </si>
  <si>
    <t>2P及2P以下成套空调</t>
  </si>
  <si>
    <t>2匹室内外成套</t>
  </si>
  <si>
    <t>其中2个无冷凝管</t>
  </si>
  <si>
    <t>交流配电箱</t>
  </si>
  <si>
    <t>配电箱类</t>
  </si>
  <si>
    <t>电控锁</t>
  </si>
  <si>
    <t>空调控制器</t>
  </si>
  <si>
    <t>空调控制器-红外模块</t>
  </si>
  <si>
    <t>灭火器</t>
  </si>
  <si>
    <t>电源转换模块</t>
  </si>
  <si>
    <t>整流模块</t>
  </si>
  <si>
    <t>机柜空调</t>
  </si>
  <si>
    <t>10020元/吨</t>
  </si>
  <si>
    <t>打印机</t>
  </si>
  <si>
    <t>台式机</t>
  </si>
  <si>
    <t>台式电脑</t>
  </si>
  <si>
    <t>笔记本电脑</t>
  </si>
  <si>
    <t>铝芯电缆</t>
  </si>
  <si>
    <t>铝缆类</t>
  </si>
  <si>
    <t>米</t>
  </si>
  <si>
    <t>17090元/吨×出铝率</t>
  </si>
  <si>
    <t>铜芯电缆</t>
  </si>
  <si>
    <t>铜缆类</t>
  </si>
  <si>
    <t>70510元/吨×出铜率</t>
  </si>
  <si>
    <t>1*50mm2铜芯</t>
  </si>
  <si>
    <t>1*70mm2铜芯</t>
  </si>
  <si>
    <t>1*95mm2铜芯</t>
  </si>
  <si>
    <t>2*6mm2铜芯</t>
  </si>
  <si>
    <t>馈线</t>
  </si>
  <si>
    <t>1/2"-阻燃</t>
  </si>
  <si>
    <t>直流电能计量终端6分路</t>
  </si>
  <si>
    <t>供电计量设备</t>
  </si>
  <si>
    <t>RRU安装架</t>
  </si>
  <si>
    <t>组合开关电源柜</t>
  </si>
  <si>
    <t>台</t>
  </si>
  <si>
    <t>壁挂式开关电源</t>
  </si>
  <si>
    <t>其他各类铁质为主的报废物资</t>
  </si>
  <si>
    <t>驾</t>
  </si>
  <si>
    <t>霍尔传感器</t>
  </si>
  <si>
    <t>空开</t>
  </si>
  <si>
    <t>油机转换箱</t>
  </si>
  <si>
    <t>走线架</t>
  </si>
  <si>
    <t>组合开关电源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</si>
  <si>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</si>
  <si>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</si>
  <si>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</si>
  <si>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</si>
  <si>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</si>
  <si>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</si>
  <si>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</si>
  <si>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</si>
  <si>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</si>
  <si>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</si>
  <si>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</si>
  <si>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</si>
  <si>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</si>
  <si>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</si>
  <si>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县市</t>
  </si>
  <si>
    <t>年份</t>
  </si>
  <si>
    <t>报废批次</t>
  </si>
  <si>
    <t>2024 年金华分公司第4次党委会会议纪要（金华铁塔党委会纪要〔2024〕第5期）</t>
  </si>
  <si>
    <t>330700116660</t>
  </si>
  <si>
    <t>开关电源</t>
  </si>
  <si>
    <t>组合式</t>
  </si>
  <si>
    <t>武义赵宅</t>
  </si>
  <si>
    <t>330723908000000807</t>
  </si>
  <si>
    <t>武义</t>
  </si>
  <si>
    <t>2024B1</t>
  </si>
  <si>
    <t>330700134382</t>
  </si>
  <si>
    <t>武义深塘工业区-2</t>
  </si>
  <si>
    <t>330723908000000498</t>
  </si>
  <si>
    <t>330700141431</t>
  </si>
  <si>
    <t>武义子坑</t>
  </si>
  <si>
    <t>330723908000000535</t>
  </si>
  <si>
    <t>330700162606</t>
  </si>
  <si>
    <t>武义履坦坛头</t>
  </si>
  <si>
    <t>330723908000000378</t>
  </si>
  <si>
    <t>330700124458</t>
  </si>
  <si>
    <t>专用空调</t>
  </si>
  <si>
    <t>空调</t>
  </si>
  <si>
    <t>3P</t>
  </si>
  <si>
    <t>武义桐琴-2</t>
  </si>
  <si>
    <t>330723908000000015</t>
  </si>
  <si>
    <t>330700151179</t>
  </si>
  <si>
    <t>兰溪马三村</t>
  </si>
  <si>
    <t>330781908000000276</t>
  </si>
  <si>
    <t>兰溪</t>
  </si>
  <si>
    <t>330700140393</t>
  </si>
  <si>
    <t>嵌入式</t>
  </si>
  <si>
    <t>武义白水坑</t>
  </si>
  <si>
    <t>330723908000000644</t>
  </si>
  <si>
    <t>330700321970</t>
  </si>
  <si>
    <t>动力及环境监控单元</t>
  </si>
  <si>
    <t>动环</t>
  </si>
  <si>
    <t>监控</t>
  </si>
  <si>
    <t>武义壶山王公里</t>
  </si>
  <si>
    <t>330723500000000135</t>
  </si>
  <si>
    <t>330700423797</t>
  </si>
  <si>
    <t>电源扩容资产</t>
  </si>
  <si>
    <t>电源类</t>
  </si>
  <si>
    <t>高效模块50A</t>
  </si>
  <si>
    <t>金东公安驾校搬迁</t>
  </si>
  <si>
    <t>330703500010001743</t>
  </si>
  <si>
    <t>金东</t>
  </si>
  <si>
    <t>2024 年金华分公司第8次党委会会议纪要（金华铁塔党委会纪要〔2024〕第9期）</t>
  </si>
  <si>
    <t>330700162445</t>
  </si>
  <si>
    <t>武义明招大厦</t>
  </si>
  <si>
    <t>330723908000000764</t>
  </si>
  <si>
    <t>2024B2</t>
  </si>
  <si>
    <t>330700170376</t>
  </si>
  <si>
    <t>武义项湾</t>
  </si>
  <si>
    <t>330723908000000648</t>
  </si>
  <si>
    <t>330700119037</t>
  </si>
  <si>
    <t>武义上田</t>
  </si>
  <si>
    <t>330723908000000775</t>
  </si>
  <si>
    <t>330700106955</t>
  </si>
  <si>
    <t>武义水背下</t>
  </si>
  <si>
    <t>330723908000000464</t>
  </si>
  <si>
    <t>330700111521</t>
  </si>
  <si>
    <t>武义大塘口</t>
  </si>
  <si>
    <t>330723908000000477</t>
  </si>
  <si>
    <t>330700121156</t>
  </si>
  <si>
    <t>兰溪里店</t>
  </si>
  <si>
    <t>330781908000000460</t>
  </si>
  <si>
    <t>330700322634</t>
  </si>
  <si>
    <t>普通空调壁挂</t>
  </si>
  <si>
    <t>2P</t>
  </si>
  <si>
    <t>兰溪岩下</t>
  </si>
  <si>
    <t>330781908000000413</t>
  </si>
  <si>
    <t>330700320441</t>
  </si>
  <si>
    <t>动环监控设备</t>
  </si>
  <si>
    <t>武义金皮村</t>
  </si>
  <si>
    <t>330723500000000007</t>
  </si>
  <si>
    <t>330700122565</t>
  </si>
  <si>
    <t>武义桐琴胡干畈</t>
  </si>
  <si>
    <t>330723908000000071</t>
  </si>
  <si>
    <t>330700324640</t>
  </si>
  <si>
    <t>武义大莱</t>
  </si>
  <si>
    <t>330723908000000450</t>
  </si>
  <si>
    <t>330700317810</t>
  </si>
  <si>
    <t>武义柳城云溪</t>
  </si>
  <si>
    <t>330723908000000350</t>
  </si>
  <si>
    <t>330700320851</t>
  </si>
  <si>
    <t>永康平田</t>
  </si>
  <si>
    <t>330784500000000074</t>
  </si>
  <si>
    <t>永康</t>
  </si>
  <si>
    <t>330700311087</t>
  </si>
  <si>
    <t>330700320119</t>
  </si>
  <si>
    <t>武义余西</t>
  </si>
  <si>
    <t>33072300000200</t>
  </si>
  <si>
    <t>330700341387</t>
  </si>
  <si>
    <t>武义大田乡下弄村</t>
  </si>
  <si>
    <t>33072300000100</t>
  </si>
  <si>
    <t>330700343885</t>
  </si>
  <si>
    <t>永康新店三</t>
  </si>
  <si>
    <t>330784010000000359</t>
  </si>
  <si>
    <t>330700332998</t>
  </si>
  <si>
    <t>永康芝英街头</t>
  </si>
  <si>
    <t>330784500000000079</t>
  </si>
  <si>
    <t>330700318537</t>
  </si>
  <si>
    <t>永康西溪四百街</t>
  </si>
  <si>
    <t>330784500000000092</t>
  </si>
  <si>
    <t>330700321681</t>
  </si>
  <si>
    <t>永康姚岭山</t>
  </si>
  <si>
    <t>330784500000000089</t>
  </si>
  <si>
    <t>330700322727</t>
  </si>
  <si>
    <t>永康西城驮陈</t>
  </si>
  <si>
    <t>330784500000000117</t>
  </si>
  <si>
    <t>330700322006</t>
  </si>
  <si>
    <t>永康七里经堂L</t>
  </si>
  <si>
    <t>330784500000000110</t>
  </si>
  <si>
    <t>330700322211</t>
  </si>
  <si>
    <t>永康石柱东南</t>
  </si>
  <si>
    <t>330784500000000102</t>
  </si>
  <si>
    <t>330700339515</t>
  </si>
  <si>
    <t>永康大花园-2</t>
  </si>
  <si>
    <t>330784908000001515</t>
  </si>
  <si>
    <t>330700339488</t>
  </si>
  <si>
    <t>永康大塘沿二</t>
  </si>
  <si>
    <t>33078401000271</t>
  </si>
  <si>
    <t>330700339495</t>
  </si>
  <si>
    <t>永康大屋-2</t>
  </si>
  <si>
    <t>330784908000001215</t>
  </si>
  <si>
    <t>330700339493</t>
  </si>
  <si>
    <t>永康枫林</t>
  </si>
  <si>
    <t>330784908000001544</t>
  </si>
  <si>
    <t>330700339501</t>
  </si>
  <si>
    <t>永康石湖坑</t>
  </si>
  <si>
    <t>330784908000001415</t>
  </si>
  <si>
    <t>330700341394</t>
  </si>
  <si>
    <t>永康白雁口</t>
  </si>
  <si>
    <t>330784908000001089</t>
  </si>
  <si>
    <t>330700341859</t>
  </si>
  <si>
    <t>永康东城栋陇</t>
  </si>
  <si>
    <t>330784908000001190</t>
  </si>
  <si>
    <t>330700341403</t>
  </si>
  <si>
    <t>永康江南下山门</t>
  </si>
  <si>
    <t>330784908000001131</t>
  </si>
  <si>
    <t>330700342847</t>
  </si>
  <si>
    <t>永康科技园先行</t>
  </si>
  <si>
    <t>330784908000000391</t>
  </si>
  <si>
    <t>330700339476</t>
  </si>
  <si>
    <t>2024 年金华分公司第18次党委会会议纪要（金华铁塔党委会纪要〔2024〕第19期）</t>
  </si>
  <si>
    <t>330700163035</t>
  </si>
  <si>
    <t>架</t>
  </si>
  <si>
    <t>东阳朝阳路-2</t>
  </si>
  <si>
    <t>330783908000000246</t>
  </si>
  <si>
    <t>东阳</t>
  </si>
  <si>
    <t>2024B3</t>
  </si>
  <si>
    <t>2024 年金华分公司第18次党委会会议纪要（金华铁塔党委会纪要〔2024〕第20期）</t>
  </si>
  <si>
    <t>330700329523</t>
  </si>
  <si>
    <t>开关电源（整机或机架）</t>
  </si>
  <si>
    <t>东阳东山</t>
  </si>
  <si>
    <t>330783908000000848</t>
  </si>
  <si>
    <t>2024 年金华分公司第18次党委会会议纪要（金华铁塔党委会纪要〔2024〕第21期）</t>
  </si>
  <si>
    <t>330700118083</t>
  </si>
  <si>
    <t>东阳葛府</t>
  </si>
  <si>
    <t>330783908000001211</t>
  </si>
  <si>
    <t>2024 年金华分公司第18次党委会会议纪要（金华铁塔党委会纪要〔2024〕第22期）</t>
  </si>
  <si>
    <t>330700313348</t>
  </si>
  <si>
    <t>嵌入式高频开关电源-48V/300A高效系统(50A高效模块，共用电源系统，三相交流输入)-100A</t>
  </si>
  <si>
    <t>东阳横店北楼</t>
  </si>
  <si>
    <t>330783908000000948</t>
  </si>
  <si>
    <t>2024 年金华分公司第18次党委会会议纪要（金华铁塔党委会纪要〔2024〕第23期）</t>
  </si>
  <si>
    <t>330700149105</t>
  </si>
  <si>
    <t>东阳毛埠头村</t>
  </si>
  <si>
    <t>330783908000001560</t>
  </si>
  <si>
    <t>2024 年金华分公司第18次党委会会议纪要（金华铁塔党委会纪要〔2024〕第24期）</t>
  </si>
  <si>
    <t>330700151268</t>
  </si>
  <si>
    <t>东阳横店控股</t>
  </si>
  <si>
    <t>330783908000001408</t>
  </si>
  <si>
    <t>2024 年金华分公司第18次党委会会议纪要（金华铁塔党委会纪要〔2024〕第25期）</t>
  </si>
  <si>
    <t>330700121397</t>
  </si>
  <si>
    <t>东阳湖溪桥头</t>
  </si>
  <si>
    <t>330783908000001169</t>
  </si>
  <si>
    <t>2024 年金华分公司第18次党委会会议纪要（金华铁塔党委会纪要〔2024〕第26期）</t>
  </si>
  <si>
    <t>330700143546</t>
  </si>
  <si>
    <t>东阳绕川</t>
  </si>
  <si>
    <t>330783010000000567</t>
  </si>
  <si>
    <t>2024 年金华分公司第18次党委会会议纪要（金华铁塔党委会纪要〔2024〕第27期）</t>
  </si>
  <si>
    <t>330700121173</t>
  </si>
  <si>
    <t>东阳上卜宅</t>
  </si>
  <si>
    <t>330783600000000747</t>
  </si>
  <si>
    <t>2024 年金华分公司第18次党委会会议纪要（金华铁塔党委会纪要〔2024〕第28期）</t>
  </si>
  <si>
    <t>330700302736</t>
  </si>
  <si>
    <t>白云鑫园国际</t>
  </si>
  <si>
    <t>330783908000001044</t>
  </si>
  <si>
    <t>2024 年金华分公司第18次党委会会议纪要（金华铁塔党委会纪要〔2024〕第29期）</t>
  </si>
  <si>
    <t>330700149628</t>
  </si>
  <si>
    <t>东阳防J-2</t>
  </si>
  <si>
    <t>330783908000000086</t>
  </si>
  <si>
    <t>2024 年金华分公司第18次党委会会议纪要（金华铁塔党委会纪要〔2024〕第30期）</t>
  </si>
  <si>
    <t>330700312021</t>
  </si>
  <si>
    <t>东阳画水四和</t>
  </si>
  <si>
    <t>33078300000207</t>
  </si>
  <si>
    <t>2024 年金华分公司第18次党委会会议纪要（金华铁塔党委会纪要〔2024〕第31期）</t>
  </si>
  <si>
    <t>330700143016</t>
  </si>
  <si>
    <t xml:space="preserve">东阳七一 </t>
  </si>
  <si>
    <t>330783908000000837</t>
  </si>
  <si>
    <t>2024 年金华分公司第18次党委会会议纪要（金华铁塔党委会纪要〔2024〕第32期）</t>
  </si>
  <si>
    <t>330700160000</t>
  </si>
  <si>
    <t>东阳清潭</t>
  </si>
  <si>
    <t>330783908000001188</t>
  </si>
  <si>
    <t>2024 年金华分公司第18次党委会会议纪要（金华铁塔党委会纪要〔2024〕第33期）</t>
  </si>
  <si>
    <t>330700340549</t>
  </si>
  <si>
    <t>普通空调柜式</t>
  </si>
  <si>
    <t>2024 年金华分公司第18次党委会会议纪要（金华铁塔党委会纪要〔2024〕第34期）</t>
  </si>
  <si>
    <t>330700146532</t>
  </si>
  <si>
    <t>东阳巍山溪西</t>
  </si>
  <si>
    <t>330783010000000495</t>
  </si>
  <si>
    <t>2024 年金华分公司第18次党委会会议纪要（金华铁塔党委会纪要〔2024〕第35期）</t>
  </si>
  <si>
    <t>330700323064</t>
  </si>
  <si>
    <t xml:space="preserve">东阳杨岩  </t>
  </si>
  <si>
    <t>330783908000000684</t>
  </si>
  <si>
    <t>2024 年金华分公司第18次党委会会议纪要（金华铁塔党委会纪要〔2024〕第36期）</t>
  </si>
  <si>
    <t>330700330061</t>
  </si>
  <si>
    <t>东阳之江工业区南</t>
  </si>
  <si>
    <t>330783600000000727</t>
  </si>
  <si>
    <t>2024 年金华分公司第18次党委会会议纪要（金华铁塔党委会纪要〔2024〕第37期）</t>
  </si>
  <si>
    <t>330700302822</t>
  </si>
  <si>
    <t>六石后石</t>
  </si>
  <si>
    <t>330783010000000529</t>
  </si>
  <si>
    <t>2024 年金华分公司第18次党委会会议纪要（金华铁塔党委会纪要〔2024〕第38期）</t>
  </si>
  <si>
    <t>330700131747</t>
  </si>
  <si>
    <t>东阳湖莲西街</t>
  </si>
  <si>
    <t>330783908000001467</t>
  </si>
  <si>
    <t>330700159362</t>
  </si>
  <si>
    <t>永康宫后（西翁）</t>
  </si>
  <si>
    <t>330784908000000893</t>
  </si>
  <si>
    <t>2024 年金华分公司第8次党委会会议纪要（金华铁塔党委会纪要〔2024〕第10期）</t>
  </si>
  <si>
    <t>330700136945</t>
  </si>
  <si>
    <t>永康古山医院</t>
  </si>
  <si>
    <t>330784908000000225</t>
  </si>
  <si>
    <t>2024 年金华分公司第8次党委会会议纪要（金华铁塔党委会纪要〔2024〕第11期）</t>
  </si>
  <si>
    <t>330700303156</t>
  </si>
  <si>
    <t>永康双健机电</t>
  </si>
  <si>
    <t>330784908000000414</t>
  </si>
  <si>
    <t>2024 年金华分公司第8次党委会会议纪要（金华铁塔党委会纪要〔2024〕第12期）</t>
  </si>
  <si>
    <t>330700305903</t>
  </si>
  <si>
    <t>永康岩前二</t>
  </si>
  <si>
    <t>33078401000100</t>
  </si>
  <si>
    <t>资产原值
（元，不含税</t>
  </si>
  <si>
    <t>资产净值
（元，不含税</t>
  </si>
  <si>
    <t>计量单位
（个/吨/米等</t>
  </si>
  <si>
    <t>规格</t>
  </si>
  <si>
    <t>启用日期</t>
  </si>
  <si>
    <t>备注</t>
  </si>
  <si>
    <t>实物位置</t>
  </si>
  <si>
    <t>批号</t>
  </si>
  <si>
    <t>是否处置</t>
  </si>
  <si>
    <t>处置方式</t>
  </si>
  <si>
    <t>总经理办公会纪要〔2024〕第30期</t>
  </si>
  <si>
    <t>330500120061</t>
  </si>
  <si>
    <t>KBP3-2-7WH</t>
  </si>
  <si>
    <t>吴兴杨家埠东本4S店</t>
  </si>
  <si>
    <t>330502908000000126</t>
  </si>
  <si>
    <t>2015/10/31</t>
  </si>
  <si>
    <t>中通仓库</t>
  </si>
  <si>
    <t>无*KBP3-2-7WH**吴兴杨家埠东本4S店*330502908000000126**330500120061**废旧</t>
  </si>
  <si>
    <t>未处置</t>
  </si>
  <si>
    <t>拍卖</t>
  </si>
  <si>
    <t>330500106406</t>
  </si>
  <si>
    <t>面</t>
  </si>
  <si>
    <t>湖州吴兴八里店章家埭基站</t>
  </si>
  <si>
    <t>330502908000001183</t>
  </si>
  <si>
    <t>无*交流配电箱**湖州吴兴八里店章家埭基站*330502908000001183**330500106406**废旧</t>
  </si>
  <si>
    <t>330500306468</t>
  </si>
  <si>
    <t>动力及环境监控单元-基础配置</t>
  </si>
  <si>
    <t>长兴泗安罗家地村涧西</t>
  </si>
  <si>
    <t>330522500000000054</t>
  </si>
  <si>
    <t>2015/12/19</t>
  </si>
  <si>
    <t>无*动力及环境监控单元-基础配置**长兴泗安罗家地村涧西*330522500000000054**330500306468**废旧</t>
  </si>
  <si>
    <t>330500309057</t>
  </si>
  <si>
    <t>主设备室内型成套设备基本配置模型</t>
  </si>
  <si>
    <t>吴兴环渚二轻机械厂</t>
  </si>
  <si>
    <t>330502908000000627</t>
  </si>
  <si>
    <t>2017/2/21</t>
  </si>
  <si>
    <t>无*主设备室内型成套设备基本配置模型**吴兴环渚二轻机械厂*330502908000000627**330500309057**废旧</t>
  </si>
  <si>
    <t>330500126587</t>
  </si>
  <si>
    <t>48V-500A(模块50A)-150</t>
  </si>
  <si>
    <t>无*48V-500A(模块50A)-150**吴兴环渚二轻机械厂*330502908000000627**330500126587**废旧</t>
  </si>
  <si>
    <t>330500303301</t>
  </si>
  <si>
    <t>落地式开关电源-48V/600A方案B</t>
  </si>
  <si>
    <t>无*落地式开关电源-48V/600A方案B**长兴泗安罗家地村涧西*330522500000000054**330500303301**废旧</t>
  </si>
  <si>
    <t>330500119682</t>
  </si>
  <si>
    <t>48V-600A(50A模块)-250</t>
  </si>
  <si>
    <t>无*组合式48V-600A(50A模块)-250**湖州吴兴八里店章家埭基站*330502908000001183**330500119682**废旧</t>
  </si>
  <si>
    <t>330500125707</t>
  </si>
  <si>
    <t>PS48600-3B-2900-X2</t>
  </si>
  <si>
    <t>无*组合式PS48600-3B-2900-X2**吴兴杨家埠东本4S店*330502908000000126**330500125707**废旧</t>
  </si>
  <si>
    <t>330500313708</t>
  </si>
  <si>
    <t>3P单冷三相整机</t>
  </si>
  <si>
    <t>2017/8/17</t>
  </si>
  <si>
    <t>无*3P单冷三相整机**湖州吴兴八里店章家埭基站*330502908000001183**330500313708**废旧</t>
  </si>
  <si>
    <t>330500314280</t>
  </si>
  <si>
    <t>2017/9/6</t>
  </si>
  <si>
    <t>注：无铜管</t>
  </si>
  <si>
    <t>无*3P单冷三相整机**吴兴环渚二轻机械厂*330502908000000627**330500314280**废旧</t>
  </si>
  <si>
    <t>330500123546</t>
  </si>
  <si>
    <t>LF72W-L(S)A</t>
  </si>
  <si>
    <t>高禹和家</t>
  </si>
  <si>
    <t>330523908000000976</t>
  </si>
  <si>
    <t>无*LF72W-L(S)A**高禹和家*330523908000000976**330500123546**废旧</t>
  </si>
  <si>
    <t>330500123836</t>
  </si>
  <si>
    <t>基站专用柜式分体7KW单冷三相空调</t>
  </si>
  <si>
    <t>无*基站专用柜式分体7KW单冷三相空调**湖州吴兴八里店章家埭基站*330502908000001183**330500123836**废旧</t>
  </si>
  <si>
    <t>330500129345</t>
  </si>
  <si>
    <t>三菱2P挂机</t>
  </si>
  <si>
    <t>无*三菱2P挂机**吴兴杨家埠东本4S店*330502908000000126**330500129345**废旧</t>
  </si>
  <si>
    <t>330500335610</t>
  </si>
  <si>
    <t>机房配套扩容资产</t>
  </si>
  <si>
    <t>监控传感器智能门禁配套物资电源转换模块</t>
  </si>
  <si>
    <t>2019/9/26</t>
  </si>
  <si>
    <t>无*监控传感器智能门禁配套物资电源转换模块**湖州吴兴八里店章家埭基站*330502908000001183**330500335610**废旧</t>
  </si>
  <si>
    <t>已处置</t>
  </si>
  <si>
    <t>已上会无需处置</t>
  </si>
  <si>
    <t>330500320903</t>
  </si>
  <si>
    <t>2018/9/20</t>
  </si>
  <si>
    <t>无*监控传感器智能门禁配套物资电源转换模块**吴兴杨家埠东本4S店*330502908000000126**330500320903**废旧</t>
  </si>
  <si>
    <t>330500349784</t>
  </si>
  <si>
    <t>整流模块高效模块50A组合式5G专用模块</t>
  </si>
  <si>
    <t>2021/1/28</t>
  </si>
  <si>
    <t>无*整流模块高效模块50A组合式5G专用模块**吴兴环渚二轻机械厂*330502908000000627**330500349784**废旧</t>
  </si>
  <si>
    <t>330500356388</t>
  </si>
  <si>
    <t>电力电缆</t>
  </si>
  <si>
    <t>4*35方铝线</t>
  </si>
  <si>
    <t>2021/11/18</t>
  </si>
  <si>
    <t>无*外市电线路整治*注：实收2米铝线*吴兴杨家埠东本4S店*330502908000000126**330500356388**废旧</t>
  </si>
  <si>
    <t>330500344034</t>
  </si>
  <si>
    <t>2020/5/28</t>
  </si>
  <si>
    <t>无*注：实收2米铝线**吴兴杨家埠东本4S店*330502908000000126**330500344034**废旧</t>
  </si>
  <si>
    <t>330500105819</t>
  </si>
  <si>
    <t>无*注：实收2米铝线*注：实收2米铝线*吴兴环渚二轻机械厂*330502908000000627**330500105819**废旧</t>
  </si>
  <si>
    <t>330500314795</t>
  </si>
  <si>
    <t>平方米</t>
  </si>
  <si>
    <t>2017/9/29</t>
  </si>
  <si>
    <t>无*电控锁**吴兴环渚二轻机械厂*330502908000000627**330500314795**废旧</t>
  </si>
  <si>
    <t>330500322264</t>
  </si>
  <si>
    <t>基站构筑物扩容资产</t>
  </si>
  <si>
    <t>无*电控锁**吴兴杨家埠东本4S店*330502908000000126**330500322264**废旧</t>
  </si>
  <si>
    <t>330500326680</t>
  </si>
  <si>
    <t>RRU安装架室内RRU安装架</t>
  </si>
  <si>
    <t>2019/1/10</t>
  </si>
  <si>
    <t>无*RRU安装架室内RRU安装架**湖州吴兴八里店章家埭基站*330502908000001183**330500326680**废旧</t>
  </si>
  <si>
    <t>330500326690</t>
  </si>
  <si>
    <t>无*RRU安装架室内RRU安装架**吴兴环渚二轻机械厂*330502908000000627**330500326690**废旧</t>
  </si>
  <si>
    <t>330500326692</t>
  </si>
  <si>
    <t>无*RRU安装架室内RRU安装架**吴兴环渚二轻机械厂*330502908000000627**330500326692**废旧</t>
  </si>
  <si>
    <t>330500337226</t>
  </si>
  <si>
    <t>普通空调基站智能空调控制器</t>
  </si>
  <si>
    <t>2019/11/22</t>
  </si>
  <si>
    <t>无*普通空调基站智能空调控制器**湖州吴兴八里店章家埭基站*330502908000001183**330500337226**废旧</t>
  </si>
  <si>
    <t>330500334126</t>
  </si>
  <si>
    <t>2019/7/16</t>
  </si>
  <si>
    <t>无*普通空调基站智能空调控制器**吴兴环渚二轻机械厂*330502908000000627**330500334126**废旧</t>
  </si>
  <si>
    <t>330500328394</t>
  </si>
  <si>
    <t>2019/1/16</t>
  </si>
  <si>
    <t>无*普通空调基站智能空调控制器**吴兴杨家埠东本4S店*330502908000000126**330500328394**废旧</t>
  </si>
  <si>
    <t>330500343196</t>
  </si>
  <si>
    <t>普通空调基站智能空调控制器控制器红外模块</t>
  </si>
  <si>
    <t>2020/8/17</t>
  </si>
  <si>
    <t>无*普通空调基站智能空调控制器控制器红外模块**湖州吴兴八里店章家埭基站*330502908000001183**330500343196**废旧</t>
  </si>
  <si>
    <t>330500322165</t>
  </si>
  <si>
    <t>2018/10/25</t>
  </si>
  <si>
    <t>无*供电计量设备**吴兴杨家埠东本4S店*330502908000000126**330500322165**废旧</t>
  </si>
  <si>
    <t>330500327157</t>
  </si>
  <si>
    <t>电力引入扩容资产</t>
  </si>
  <si>
    <t>直流计量终端6分路</t>
  </si>
  <si>
    <t>无*直流计量终端6分路**吴兴环渚二轻机械厂*330502908000000627**330500327157**废旧</t>
  </si>
  <si>
    <t>330500106191</t>
  </si>
  <si>
    <t>48V-500A(模块50A)-100</t>
  </si>
  <si>
    <t>南方家园</t>
  </si>
  <si>
    <t>330521908000000571</t>
  </si>
  <si>
    <t>无*组合式48V-500A(模块50A)-100**南方家园*330521908000000571**330500106191**废旧</t>
  </si>
  <si>
    <t>330500005216</t>
  </si>
  <si>
    <t>3P 三相柜式（单冷）</t>
  </si>
  <si>
    <t>德清金康铜业公司（永辉家私有限公司）</t>
  </si>
  <si>
    <t>330521500000000002</t>
  </si>
  <si>
    <t>2015/11/2</t>
  </si>
  <si>
    <t>无*3P**德清金康铜业公司（永辉家私有限公司）*330521500000000002**330500005216**废旧</t>
  </si>
  <si>
    <t>330500123197</t>
  </si>
  <si>
    <t>RF73WDT</t>
  </si>
  <si>
    <t>德清武康郭肇村基站</t>
  </si>
  <si>
    <t>330521908000000240</t>
  </si>
  <si>
    <t>无*3P**德清武康郭肇村基站*330521908000000240**330500123197**废旧</t>
  </si>
  <si>
    <t>330500123674</t>
  </si>
  <si>
    <t>德清武康新琪</t>
  </si>
  <si>
    <t>330521908000000606</t>
  </si>
  <si>
    <t>无*3P**德清武康新琪*330521908000000606**330500123674**废旧</t>
  </si>
  <si>
    <t>330500111617</t>
  </si>
  <si>
    <t>德清新市汽车站基站</t>
  </si>
  <si>
    <t>330521908000000430</t>
  </si>
  <si>
    <t>无*3P**德清新市汽车站基站*330521908000000430**330500111617**废旧</t>
  </si>
  <si>
    <t>330500129329</t>
  </si>
  <si>
    <t>LF75WGT</t>
  </si>
  <si>
    <t>德清禹越湖墩村</t>
  </si>
  <si>
    <t>330521908000000793</t>
  </si>
  <si>
    <t>无*3P**德清禹越湖墩村*330521908000000793**330500129329**废旧</t>
  </si>
  <si>
    <t>330500314284</t>
  </si>
  <si>
    <t>德清禹越油车卫生所基站</t>
  </si>
  <si>
    <t>330521908000000258</t>
  </si>
  <si>
    <t>无*3P**德清禹越油车卫生所基站*330521908000000258**330500314284**废旧</t>
  </si>
  <si>
    <t>330500112536</t>
  </si>
  <si>
    <t>KFR-75L-KFR-75W</t>
  </si>
  <si>
    <t>德清钟管戈亭集镇基站</t>
  </si>
  <si>
    <t>330521908000000270</t>
  </si>
  <si>
    <t>无*3P**德清钟管戈亭集镇基站*330521908000000270**330500112536**废旧</t>
  </si>
  <si>
    <t>330500112420</t>
  </si>
  <si>
    <t>笠帽桥</t>
  </si>
  <si>
    <t>330521908000000628</t>
  </si>
  <si>
    <t>无*3P**笠帽桥*330521908000000628**330500112420**废旧</t>
  </si>
  <si>
    <t>330500306388</t>
  </si>
  <si>
    <t>3P专用空调三相专用空调</t>
  </si>
  <si>
    <t>水利排涝站</t>
  </si>
  <si>
    <t>330521908000000663</t>
  </si>
  <si>
    <t>2016/12/21</t>
  </si>
  <si>
    <t>无*3P**水利排涝站*330521908000000663**330500306388**废旧</t>
  </si>
  <si>
    <t>330500306339</t>
  </si>
  <si>
    <t>乌回山</t>
  </si>
  <si>
    <t>330521908000000484</t>
  </si>
  <si>
    <t>2016/12/10</t>
  </si>
  <si>
    <t>无*3P**乌回山*330521908000000484**330500306339**废旧</t>
  </si>
  <si>
    <t>330500324632</t>
  </si>
  <si>
    <t>德清钟管干山老村</t>
  </si>
  <si>
    <t>330521500000000134</t>
  </si>
  <si>
    <t>2018/10/9</t>
  </si>
  <si>
    <t>无*电控锁**德清钟管干山老村*330521500000000134**330500324632**废旧</t>
  </si>
  <si>
    <t>330500348840</t>
  </si>
  <si>
    <t>安吉递铺水上乐园</t>
  </si>
  <si>
    <t>330523010000000156</t>
  </si>
  <si>
    <t>2020/12/18</t>
  </si>
  <si>
    <t>无*注：实收3米铜线**安吉递铺水上乐园*330523010000000156**330500348840**废旧</t>
  </si>
  <si>
    <t>330500340072</t>
  </si>
  <si>
    <t>2020/1/22</t>
  </si>
  <si>
    <t>无*注：实收4米铜线**安吉递铺水上乐园*330523010000000156**330500340072**废旧</t>
  </si>
  <si>
    <t>总经理办公会纪要〔2024〕第 24 期</t>
  </si>
  <si>
    <t>330500317698</t>
  </si>
  <si>
    <t>德清干山南堂新建</t>
  </si>
  <si>
    <t>330521500000000159</t>
  </si>
  <si>
    <t>无*主设备室内型成套设备基本配置模型**德清干山南堂新建*330521500000000159**330500317698**废旧</t>
  </si>
  <si>
    <t>湖州铁塔党委会纪要〔2024〕第15期</t>
  </si>
  <si>
    <t>330500317703</t>
  </si>
  <si>
    <t>基站机房扩容资产</t>
  </si>
  <si>
    <t>手提式灭火器</t>
  </si>
  <si>
    <t>20171031</t>
  </si>
  <si>
    <t>无*手提式灭火器**德清干山南堂新建*330521500000000159**330500317703**废旧</t>
  </si>
  <si>
    <t>330500322387</t>
  </si>
  <si>
    <t>无*电控锁**德清干山南堂新建*330521500000000159**330500322387**废旧</t>
  </si>
  <si>
    <t>330500123850</t>
  </si>
  <si>
    <t>无*3P**德清新市汽车站基站*330521908000000430**330500123850**废旧</t>
  </si>
  <si>
    <t>330500336026</t>
  </si>
  <si>
    <t>德清莫干山老年乐园基站</t>
  </si>
  <si>
    <t>330521908000000086</t>
  </si>
  <si>
    <t>无*监控传感器智能门禁配套物资电源转换模块**德清莫干山老年乐园基站*330521908000000086**330500336026**废旧</t>
  </si>
  <si>
    <t>330500344801</t>
  </si>
  <si>
    <t>无*普通空调基站智能空调控制器控制器红外模块**德清莫干山老年乐园基站*330521908000000086**330500344801**废旧</t>
  </si>
  <si>
    <t>330500336139</t>
  </si>
  <si>
    <t>无*普通空调基站智能空调控制器**德清莫干山老年乐园基站*330521908000000086**330500336139**废旧</t>
  </si>
  <si>
    <t>330500111580</t>
  </si>
  <si>
    <t>基站专用柜式分体7KW单冷三相</t>
  </si>
  <si>
    <t>湖州吴兴妙西南埠基站</t>
  </si>
  <si>
    <t>330502908000000863</t>
  </si>
  <si>
    <t>无*基站专用柜式分体7KW单冷三相空调**湖州吴兴妙西南埠基站*330502908000000863**330500111580**废旧</t>
  </si>
  <si>
    <t>330500311284</t>
  </si>
  <si>
    <t>2017/5/27</t>
  </si>
  <si>
    <t>无*主设备室内型成套设备基本配置模型**德清钟管干山老村*330521500000000134**330500311284**废旧</t>
  </si>
  <si>
    <t>330500112502</t>
  </si>
  <si>
    <t>FVY71LQVLB</t>
  </si>
  <si>
    <t>无*FVY71LQVLB**德清钟管干山老村*330521500000000134**330500112502**废旧</t>
  </si>
  <si>
    <t>湖州铁塔党委〔2024〕6 号</t>
  </si>
  <si>
    <t>330500122019</t>
  </si>
  <si>
    <t>220V-63A</t>
  </si>
  <si>
    <t>吴兴杭宁高速鹿山收费站</t>
  </si>
  <si>
    <t>330502908000000000</t>
  </si>
  <si>
    <t>无*220V-63A**吴兴杭宁高速鹿山收费站*330502908000000453**330500122019**废旧</t>
  </si>
  <si>
    <t>330500111581</t>
  </si>
  <si>
    <t>无*3P普通空调柜式*注：无铜管*湖州吴兴妙西南埠基站*330502908000000863**330500111581**废旧</t>
  </si>
  <si>
    <t>330500110707</t>
  </si>
  <si>
    <t>湖州吴兴埭溪方山基站</t>
  </si>
  <si>
    <t>330502908000001228</t>
  </si>
  <si>
    <t>无*交流配电箱**湖州吴兴埭溪方山基站*330502908000001228**330500110707**废旧</t>
  </si>
  <si>
    <t>330500123968</t>
  </si>
  <si>
    <t>3匹空调</t>
  </si>
  <si>
    <t>长兴洪桥小沉渎基站</t>
  </si>
  <si>
    <t>330522908000000922</t>
  </si>
  <si>
    <t>20151031</t>
  </si>
  <si>
    <t>无*3P普通空调柜式*注：无铜管*长兴洪桥小沉渎基站*330522908000000922**330500123968**废旧</t>
  </si>
  <si>
    <t>330500116071</t>
  </si>
  <si>
    <t>市区石井富兴</t>
  </si>
  <si>
    <t>无*HJP-1**市区石井富兴*330502908000000000**330500116071**废旧</t>
  </si>
  <si>
    <t>330500112353</t>
  </si>
  <si>
    <t>3匹柜机</t>
  </si>
  <si>
    <t>湖州吴兴八里店戴山基站</t>
  </si>
  <si>
    <t>330502908000001003</t>
  </si>
  <si>
    <t>无*3P普通空调柜式*注：无铜管*湖州吴兴八里店戴山基站*330502908000001003**330500112353**废旧</t>
  </si>
  <si>
    <t>湖州铁塔党委会纪要〔2024〕第 8 期</t>
  </si>
  <si>
    <t>330500115040</t>
  </si>
  <si>
    <t>ZBX5-F</t>
  </si>
  <si>
    <t>吴兴埭溪东红</t>
  </si>
  <si>
    <t>330502908000000337</t>
  </si>
  <si>
    <t>无*ZBX5-F**吴兴埭溪东红*330502908000000337**330500115040**废旧</t>
  </si>
  <si>
    <t>330500308183</t>
  </si>
  <si>
    <t>600A100A普通、室内开关电源</t>
  </si>
  <si>
    <t>吴兴埭溪联山</t>
  </si>
  <si>
    <t>330502908000000582</t>
  </si>
  <si>
    <t>无*600A100A普通、室内开关电源**吴兴埭溪联山*330502908000000582**330500308183**废旧</t>
  </si>
  <si>
    <t>330500114725</t>
  </si>
  <si>
    <t>吴兴道场红里山</t>
  </si>
  <si>
    <t>330502908000000435</t>
  </si>
  <si>
    <t>无*220V-63A**吴兴道场红里山*330502908000000435**330500114725**废旧</t>
  </si>
  <si>
    <t>330500121827</t>
  </si>
  <si>
    <t>吴兴东林七八湾</t>
  </si>
  <si>
    <t>330502908000000316</t>
  </si>
  <si>
    <t>无*220V-63A**吴兴东林七八湾*330502908000000316**330500121827**废旧</t>
  </si>
  <si>
    <t>330500005857</t>
  </si>
  <si>
    <t>嵌入式开关电源63A/2P*1（室外标准机柜用）</t>
  </si>
  <si>
    <t>吴兴二轻大厦</t>
  </si>
  <si>
    <t>330502500000000078</t>
  </si>
  <si>
    <t>无*嵌入式开关电源63A/2Px1（室外标准机柜用）**吴兴二轻大厦*330502500000000078**330500005857**废旧</t>
  </si>
  <si>
    <t>330500105138</t>
  </si>
  <si>
    <t>吴兴妙西汤村</t>
  </si>
  <si>
    <t>330502908000000295</t>
  </si>
  <si>
    <t>无*220V-63A**吴兴妙西汤村*330502908000000295**330500105138**废旧</t>
  </si>
  <si>
    <t>330500108955</t>
  </si>
  <si>
    <t>三相(63A)</t>
  </si>
  <si>
    <t>东浜村</t>
  </si>
  <si>
    <t>330502908000000217</t>
  </si>
  <si>
    <t>无*ZDP-48-63B**东浜村*330502908000000217**330500108955**废旧</t>
  </si>
  <si>
    <t>330500303123</t>
  </si>
  <si>
    <t>德清禹越范家坝</t>
  </si>
  <si>
    <t>330521500000000031</t>
  </si>
  <si>
    <t>无*落地式开关电源-48V/600A方案B**德清禹越范家坝*330521500000000031**330500303123**废旧</t>
  </si>
  <si>
    <t>330500126519</t>
  </si>
  <si>
    <t>洛舍章家桥</t>
  </si>
  <si>
    <t>330521908000000604</t>
  </si>
  <si>
    <t>无*48V-500A(模块50A)-100**洛舍章家桥*330521908000000604**330500126519**废旧</t>
  </si>
  <si>
    <t>330500120055</t>
  </si>
  <si>
    <t>MCS1800C-48V-30</t>
  </si>
  <si>
    <t>吕恒泰</t>
  </si>
  <si>
    <t>330521908000000801</t>
  </si>
  <si>
    <t>无*MCS1800C-48V-30**吕恒泰*330521908000000801**330500120055**废旧</t>
  </si>
  <si>
    <t>330500116094</t>
  </si>
  <si>
    <t>新市开发区孟西</t>
  </si>
  <si>
    <t>330521908000000630</t>
  </si>
  <si>
    <t>无*ZBX5-F**新市开发区孟西*330521908000000630**330500116094**废旧</t>
  </si>
  <si>
    <t>330500114716</t>
  </si>
  <si>
    <t>吴兴东林保增</t>
  </si>
  <si>
    <t>330502908000000595</t>
  </si>
  <si>
    <t>无*220V-63A**东林保增*330502908000000595**330500114716**废旧</t>
  </si>
  <si>
    <t>330500123121</t>
  </si>
  <si>
    <t>湖州吴兴东林锦山邮电基站</t>
  </si>
  <si>
    <t>330502908000001190</t>
  </si>
  <si>
    <t>无*3P普通空调柜式*注：无铜管*湖州吴兴东林锦山邮电基站*330502908000001190**330500123121**废旧</t>
  </si>
  <si>
    <t>330500313924</t>
  </si>
  <si>
    <t>市区鼎立大厦</t>
  </si>
  <si>
    <t>330502908000000306</t>
  </si>
  <si>
    <t>无*主设备室内型成套设备基本配置模型**市区鼎立大厦*330502908000000306**330500313924**废旧</t>
  </si>
  <si>
    <t>330500114365</t>
  </si>
  <si>
    <t>吴兴埭溪乔溪</t>
  </si>
  <si>
    <t>330502908000000516</t>
  </si>
  <si>
    <t>无*220V-63A**吴兴埭溪乔溪*330502908000000516**330500114365**废旧</t>
  </si>
  <si>
    <t>330500312397</t>
  </si>
  <si>
    <t>48V/600A高效系统(50A高效模块)150A</t>
  </si>
  <si>
    <t>吴兴埭溪镇中</t>
  </si>
  <si>
    <t>330502500000000283</t>
  </si>
  <si>
    <t>无*48V/600A高效系统(50A高效模块)150A**吴兴埭溪镇中*330502500000000283**330500312397**废旧</t>
  </si>
  <si>
    <t>330500114634</t>
  </si>
  <si>
    <t>德清武康五龙</t>
  </si>
  <si>
    <t>330521908000000611</t>
  </si>
  <si>
    <t>无*65KA-4**德清武康五龙*330521908000000611**330500114634**废旧</t>
  </si>
  <si>
    <t>330500122051</t>
  </si>
  <si>
    <t>吴兴东林直头港</t>
  </si>
  <si>
    <t>330502908000000616</t>
  </si>
  <si>
    <t>无*220V-63A**吴兴东林直头港*330502908000000616**330500122051**废旧</t>
  </si>
  <si>
    <t>330500308756</t>
  </si>
  <si>
    <t>吴兴敢山东（高铁）</t>
  </si>
  <si>
    <t>330502500000000223</t>
  </si>
  <si>
    <t>无*主设备室内型成套设备基本配置模型**吴兴敢山东（高铁）*330502500000000223**330500308756**废旧</t>
  </si>
  <si>
    <t>330500312371</t>
  </si>
  <si>
    <t>吴兴妙西渡善村</t>
  </si>
  <si>
    <t>330502500000000252</t>
  </si>
  <si>
    <t>无*主设备室内型成套设备基本配置模型**吴兴妙西渡善村*330502500000000252**330500312371**废旧</t>
  </si>
  <si>
    <t>330500381318</t>
  </si>
  <si>
    <t>吴兴大家漾山府NR</t>
  </si>
  <si>
    <t>330502500010002289</t>
  </si>
  <si>
    <t>无*4x35铝线**吴兴大家漾山府NR*330502500010002289**330500381318**废旧</t>
  </si>
  <si>
    <t>330500302672</t>
  </si>
  <si>
    <t>实收2P壁挂</t>
  </si>
  <si>
    <t>长兴和平金敦桥</t>
  </si>
  <si>
    <t>330522500000000040</t>
  </si>
  <si>
    <t>20160330</t>
  </si>
  <si>
    <t>无*主设备室内型成套设备基本配置模型**长兴和平金敦桥*330522500000000040**330500302672**废旧</t>
  </si>
  <si>
    <t>330500308960</t>
  </si>
  <si>
    <t>主设备室内型成套设备双柜配置模型</t>
  </si>
  <si>
    <t>长兴和平上尹</t>
  </si>
  <si>
    <t>330522908000000303</t>
  </si>
  <si>
    <t>无*实收2P壁挂**长兴和平上尹*330522908000000303**330500308960**废旧</t>
  </si>
  <si>
    <t>浙江铁塔财务〔2023〕40号</t>
  </si>
  <si>
    <t>330500317658</t>
  </si>
  <si>
    <t xml:space="preserve">	联想扬天台式电脑</t>
  </si>
  <si>
    <t xml:space="preserve">	台</t>
  </si>
  <si>
    <t xml:space="preserve">	联想扬天M4000e</t>
  </si>
  <si>
    <t>湖州市公共库位</t>
  </si>
  <si>
    <t>330500</t>
  </si>
  <si>
    <t>330500322010</t>
  </si>
  <si>
    <t>联想扬天M4000e</t>
  </si>
  <si>
    <t>330500331018</t>
  </si>
  <si>
    <t>ThinkPad X280</t>
  </si>
  <si>
    <t>330500303765</t>
  </si>
  <si>
    <t>激光多功能一体机</t>
  </si>
  <si>
    <t>HP M226DW</t>
  </si>
  <si>
    <t>无资产卡片</t>
  </si>
  <si>
    <t>1.5P</t>
  </si>
  <si>
    <t>南浔机柜空调</t>
  </si>
  <si>
    <t>南浔代维仓库</t>
  </si>
  <si>
    <t>无*1.5P**代维仓库（南浔朱俊杰）*无**无资产卡片**废旧</t>
  </si>
  <si>
    <t>送检报废</t>
  </si>
  <si>
    <t>总经理办公会纪要〔2024〕第30 期</t>
  </si>
  <si>
    <t>在库报废</t>
  </si>
  <si>
    <t>资产来源</t>
  </si>
  <si>
    <t>2024年台州公司第十三次党委会会议纪要</t>
  </si>
  <si>
    <t>331000146173</t>
  </si>
  <si>
    <t>存量收购</t>
  </si>
  <si>
    <t>48V-600A(50A模块)-150</t>
  </si>
  <si>
    <t>温岭三星营业厅</t>
  </si>
  <si>
    <t>331081908000000446</t>
  </si>
  <si>
    <t>331000135425</t>
  </si>
  <si>
    <t>48V-120A(30A模块)-60</t>
  </si>
  <si>
    <t>玉环大麦屿码头-2</t>
  </si>
  <si>
    <t>331021908000000100</t>
  </si>
  <si>
    <t>331000168011</t>
  </si>
  <si>
    <t>工程转入</t>
  </si>
  <si>
    <t>(中兴)-开关电源及电源模块-开关电源</t>
  </si>
  <si>
    <t>椒江葭芷星光村</t>
  </si>
  <si>
    <t>331002500000000050</t>
  </si>
  <si>
    <t>331000165986</t>
  </si>
  <si>
    <t>(中达电通)-开关电源及电源模块-开关电源</t>
  </si>
  <si>
    <t>路桥中盛豪廷B区8号楼</t>
  </si>
  <si>
    <t>331004500000000061</t>
  </si>
  <si>
    <t>331000159694</t>
  </si>
  <si>
    <t>嵌入式高频开关电源-48V/200A高效系统(50A高效模块，共用电源系统，三相交流输入)-100A</t>
  </si>
  <si>
    <t>台州黄岩潮济</t>
  </si>
  <si>
    <t>331003908000000531</t>
  </si>
  <si>
    <t>331000168599</t>
  </si>
  <si>
    <t>(杭州中恒)-开关电源及电源模块-开关电源</t>
  </si>
  <si>
    <t>天台上三高速龙湾出口</t>
  </si>
  <si>
    <t>331023500000000011</t>
  </si>
  <si>
    <t>331000167967</t>
  </si>
  <si>
    <t>温岭岩下高架一</t>
  </si>
  <si>
    <t>331081500000000021</t>
  </si>
  <si>
    <t>331000160013</t>
  </si>
  <si>
    <t>玉环海德曼机床</t>
  </si>
  <si>
    <t>331021908000000657</t>
  </si>
  <si>
    <t>331000194170</t>
  </si>
  <si>
    <t>48V/300A高效系统(50A高效模块，共用电源系统，三相交流输入)150A</t>
  </si>
  <si>
    <t>路桥蓬街凯乐洁具</t>
  </si>
  <si>
    <t>331004500000001374</t>
  </si>
  <si>
    <t>331000165984</t>
  </si>
  <si>
    <t>(中达电通)-开关电源及电源模块-开关电源模块</t>
  </si>
  <si>
    <t>331000165985</t>
  </si>
  <si>
    <t>331000165987</t>
  </si>
  <si>
    <t>331000201457</t>
  </si>
  <si>
    <t>台州黄岩宁溪上周</t>
  </si>
  <si>
    <t>331003908000000663</t>
  </si>
  <si>
    <t>331000201647</t>
  </si>
  <si>
    <t>黄岩富山决要</t>
  </si>
  <si>
    <t>331003908000000069</t>
  </si>
  <si>
    <t>331000162790</t>
  </si>
  <si>
    <t>黄岩宁溪下前洋村</t>
  </si>
  <si>
    <t>33100300000047</t>
  </si>
  <si>
    <t>331000195638</t>
  </si>
  <si>
    <t>黄岩宁溪老水厂</t>
  </si>
  <si>
    <t>331003908000000281</t>
  </si>
  <si>
    <t>331000186072</t>
  </si>
  <si>
    <t>2P单冷单相整机</t>
  </si>
  <si>
    <t>黄岩上垟后园</t>
  </si>
  <si>
    <t>331003500000000093</t>
  </si>
  <si>
    <t>2024年台州公司第二次党委会会议纪要</t>
  </si>
  <si>
    <t>331000185927</t>
  </si>
  <si>
    <t>黄岩铁塔黄二高</t>
  </si>
  <si>
    <t>331003500000000096</t>
  </si>
  <si>
    <t>331000141028</t>
  </si>
  <si>
    <t>通用空调</t>
  </si>
  <si>
    <t>FTXD50FV2C（壁挂）</t>
  </si>
  <si>
    <t>路桥路北残联</t>
  </si>
  <si>
    <t>331004908000000456</t>
  </si>
  <si>
    <t>2024年台州公司第四次党委会会议纪要</t>
  </si>
  <si>
    <t>331000122964</t>
  </si>
  <si>
    <t>KF-50GW</t>
  </si>
  <si>
    <t>温岭岙环江湾-2</t>
  </si>
  <si>
    <t>331081908000000928</t>
  </si>
  <si>
    <t>331000196030</t>
  </si>
  <si>
    <t>温岭老虎山三</t>
  </si>
  <si>
    <t>331081908000000093</t>
  </si>
  <si>
    <t>331000153433</t>
  </si>
  <si>
    <t>玉环沙门瑶坑岭头-2</t>
  </si>
  <si>
    <t>331021908001900491</t>
  </si>
  <si>
    <t>331000170960</t>
  </si>
  <si>
    <t>黄岩屿头乡陈公田</t>
  </si>
  <si>
    <t>33100300000150</t>
  </si>
  <si>
    <t>2024年台州公司第九次党委会会议纪要</t>
  </si>
  <si>
    <t>331000170952</t>
  </si>
  <si>
    <t>黄岩院桥镇里洋</t>
  </si>
  <si>
    <t>33100300000066</t>
  </si>
  <si>
    <t>331000163657</t>
  </si>
  <si>
    <t>路桥方家村-2</t>
  </si>
  <si>
    <t>331004908000000616</t>
  </si>
  <si>
    <t>331000171013</t>
  </si>
  <si>
    <t>路桥金清前尚家村村部</t>
  </si>
  <si>
    <t>331004500000000004</t>
  </si>
  <si>
    <t>331000122648</t>
  </si>
  <si>
    <t>分体空调</t>
  </si>
  <si>
    <t>KF72LW</t>
  </si>
  <si>
    <t>路桥蓬街私立中学</t>
  </si>
  <si>
    <t>331004908000000663</t>
  </si>
  <si>
    <t>331000203037</t>
  </si>
  <si>
    <t>路桥桐屿飞龙湖北</t>
  </si>
  <si>
    <t>331004500000001505</t>
  </si>
  <si>
    <t>331000168653</t>
  </si>
  <si>
    <t>路桥中心菜场</t>
  </si>
  <si>
    <t>331004908000000652</t>
  </si>
  <si>
    <t>331000111940</t>
  </si>
  <si>
    <t>KFRd-72LW-HV10S(5)</t>
  </si>
  <si>
    <t>台州黄岩康乐路</t>
  </si>
  <si>
    <t>331003908001900261</t>
  </si>
  <si>
    <t>331000171646</t>
  </si>
  <si>
    <t>台州椒江花泾</t>
  </si>
  <si>
    <t>331002908000000125</t>
  </si>
  <si>
    <t>331000123124</t>
  </si>
  <si>
    <t>台州路桥高原</t>
  </si>
  <si>
    <t>331004908000000187</t>
  </si>
  <si>
    <t>331000186236</t>
  </si>
  <si>
    <t>温岭潘郎西山金村</t>
  </si>
  <si>
    <t>331081908000000691</t>
  </si>
  <si>
    <t>331000141104</t>
  </si>
  <si>
    <t>三菱LF72W~L（S）A</t>
  </si>
  <si>
    <t>温岭温峤西洋潘村</t>
  </si>
  <si>
    <t>331081908000001021</t>
  </si>
  <si>
    <t>331000168294</t>
  </si>
  <si>
    <t>(北京融和创)-基站舒适空调3匹（柜式）（三相）-整机（单冷）</t>
  </si>
  <si>
    <t>玉环城东尖山村</t>
  </si>
  <si>
    <t>33102101000175</t>
  </si>
  <si>
    <t>331000174244</t>
  </si>
  <si>
    <t>玉环坎门里黄山脚下</t>
  </si>
  <si>
    <t>33102100000089</t>
  </si>
  <si>
    <t>331000265147</t>
  </si>
  <si>
    <t>玉环陈屿尤蒙岙-2</t>
  </si>
  <si>
    <t>331021908000000194</t>
  </si>
  <si>
    <t>331000152662</t>
  </si>
  <si>
    <t>PS48300</t>
  </si>
  <si>
    <t>黄岩院桥高洋工业区</t>
  </si>
  <si>
    <t>331003908000000896</t>
  </si>
  <si>
    <t>331000140542</t>
  </si>
  <si>
    <t>MCS3000</t>
  </si>
  <si>
    <t>临海白水洋上峰村</t>
  </si>
  <si>
    <t>331082908000000384</t>
  </si>
  <si>
    <t>331000119311</t>
  </si>
  <si>
    <t>48V-300A(50A模块)-100</t>
  </si>
  <si>
    <t>临海东塍鲍家</t>
  </si>
  <si>
    <t>331082908000001033</t>
  </si>
  <si>
    <t>331000109734</t>
  </si>
  <si>
    <t>MCS3000H</t>
  </si>
  <si>
    <t>临海杜桥富洋村大楼</t>
  </si>
  <si>
    <t>331082908000000605</t>
  </si>
  <si>
    <t>331000119090</t>
  </si>
  <si>
    <t>48V-450A(50A模块)-100</t>
  </si>
  <si>
    <t>临海麻车</t>
  </si>
  <si>
    <t>331082908000000835</t>
  </si>
  <si>
    <t>331000118780</t>
  </si>
  <si>
    <t>48V-600A(50A模块)-100</t>
  </si>
  <si>
    <t>临海邵家渡许安村-2</t>
  </si>
  <si>
    <t>331082908000000226</t>
  </si>
  <si>
    <t>331000103833</t>
  </si>
  <si>
    <t>临海小海门</t>
  </si>
  <si>
    <t>331082908000000884</t>
  </si>
  <si>
    <t>331000147278</t>
  </si>
  <si>
    <t>PS48600-3-2900</t>
  </si>
  <si>
    <t>路桥比克咖啡</t>
  </si>
  <si>
    <t>331004908000000471</t>
  </si>
  <si>
    <t>331000108772</t>
  </si>
  <si>
    <t>PS48400-2C-50</t>
  </si>
  <si>
    <t>路桥金清工业园区</t>
  </si>
  <si>
    <t>331004908000000449</t>
  </si>
  <si>
    <t>331000164563</t>
  </si>
  <si>
    <t>路桥金清金龙电机北</t>
  </si>
  <si>
    <t>33100400000051</t>
  </si>
  <si>
    <t>331000140340</t>
  </si>
  <si>
    <t>MCS3000D</t>
  </si>
  <si>
    <t>路桥金清下梁霓岙村-2</t>
  </si>
  <si>
    <t>331004908000000453</t>
  </si>
  <si>
    <t>331000166234</t>
  </si>
  <si>
    <t>（自购）中达开关电源48V600A</t>
  </si>
  <si>
    <t>路桥路北街道南洋村西D</t>
  </si>
  <si>
    <t>33100400000066</t>
  </si>
  <si>
    <t>331000109917</t>
  </si>
  <si>
    <t>路桥桐屿新山村</t>
  </si>
  <si>
    <t>331004908000000368</t>
  </si>
  <si>
    <t>331000119192</t>
  </si>
  <si>
    <t>三门鲍家</t>
  </si>
  <si>
    <t>331022908000000525</t>
  </si>
  <si>
    <t>331000134342</t>
  </si>
  <si>
    <t>48V-500A(50A模块)-150</t>
  </si>
  <si>
    <t>三门大荷塘</t>
  </si>
  <si>
    <t>331022908000000534</t>
  </si>
  <si>
    <t>331000119478</t>
  </si>
  <si>
    <t>三门岭里</t>
  </si>
  <si>
    <t>331022908000000679</t>
  </si>
  <si>
    <t>331000115629</t>
  </si>
  <si>
    <t>三门楼下村</t>
  </si>
  <si>
    <t>331022908000000461</t>
  </si>
  <si>
    <t>331000150082</t>
  </si>
  <si>
    <t>三门绿洲花园</t>
  </si>
  <si>
    <t>331022908000000575</t>
  </si>
  <si>
    <t>331000102581</t>
  </si>
  <si>
    <t>48V-300A(50A模块)-150</t>
  </si>
  <si>
    <t>三门曼岙</t>
  </si>
  <si>
    <t>331022908000000475</t>
  </si>
  <si>
    <t>331000117737</t>
  </si>
  <si>
    <t>三门石坑</t>
  </si>
  <si>
    <t>331022908000000382</t>
  </si>
  <si>
    <t>331000104005</t>
  </si>
  <si>
    <t>三门亭旁中门村</t>
  </si>
  <si>
    <t>331022908000000100</t>
  </si>
  <si>
    <t>331000103297</t>
  </si>
  <si>
    <t>三门吴都村</t>
  </si>
  <si>
    <t>331022908000000516</t>
  </si>
  <si>
    <t>331000103299</t>
  </si>
  <si>
    <t>48V-300A(50A模块)-200</t>
  </si>
  <si>
    <t>三门下高村</t>
  </si>
  <si>
    <t>331022908000000487</t>
  </si>
  <si>
    <t>331000103301</t>
  </si>
  <si>
    <t>三门项家山</t>
  </si>
  <si>
    <t>331022908000000460</t>
  </si>
  <si>
    <t>331000135520</t>
  </si>
  <si>
    <t>台州黄岩北洋园田</t>
  </si>
  <si>
    <t>331003908000000560</t>
  </si>
  <si>
    <t>331000134673</t>
  </si>
  <si>
    <t>台州黄岩西城前头</t>
  </si>
  <si>
    <t>331003908000000500</t>
  </si>
  <si>
    <t>331000103387</t>
  </si>
  <si>
    <t>台州黄岩中岭</t>
  </si>
  <si>
    <t>331003908000000610</t>
  </si>
  <si>
    <t>331000134559</t>
  </si>
  <si>
    <t>台州椒江台电宿舍</t>
  </si>
  <si>
    <t>331002908000000301</t>
  </si>
  <si>
    <t>331000119465</t>
  </si>
  <si>
    <t>48V-600A(50A模块)-200</t>
  </si>
  <si>
    <t>台州路桥上陶</t>
  </si>
  <si>
    <t>331004908000000275</t>
  </si>
  <si>
    <t>331000118414</t>
  </si>
  <si>
    <t>台州路桥上云</t>
  </si>
  <si>
    <t>331004908000000141</t>
  </si>
  <si>
    <t>331000102578</t>
  </si>
  <si>
    <t>48V-600A(50A模块)-450</t>
  </si>
  <si>
    <t>台州路桥竹木市场</t>
  </si>
  <si>
    <t>331004908000000263</t>
  </si>
  <si>
    <t>331000117547</t>
  </si>
  <si>
    <t>48V-300A(50A模块）-200</t>
  </si>
  <si>
    <t>天台白鹤桃源春晓</t>
  </si>
  <si>
    <t>331023908000000653</t>
  </si>
  <si>
    <t>331000135303</t>
  </si>
  <si>
    <t>48V-300A(50A模块）-150</t>
  </si>
  <si>
    <t>天台平桥屯桥村</t>
  </si>
  <si>
    <t>331023908000000739</t>
  </si>
  <si>
    <t>331000135039</t>
  </si>
  <si>
    <t>天台逸步路</t>
  </si>
  <si>
    <t>331023908000000287</t>
  </si>
  <si>
    <t>331000135041</t>
  </si>
  <si>
    <t>天台邮电局</t>
  </si>
  <si>
    <t>331023908000000111</t>
  </si>
  <si>
    <t>331000119218</t>
  </si>
  <si>
    <t>温岭大溪滥田湖</t>
  </si>
  <si>
    <t>331081908000000160</t>
  </si>
  <si>
    <t>331000117631</t>
  </si>
  <si>
    <t>温岭大溪油屿-2</t>
  </si>
  <si>
    <t>331081908000001158</t>
  </si>
  <si>
    <t>331000115484</t>
  </si>
  <si>
    <t>温岭东浦-2</t>
  </si>
  <si>
    <t>331081908000001142</t>
  </si>
  <si>
    <t>331000135090</t>
  </si>
  <si>
    <t>温岭沙山老街</t>
  </si>
  <si>
    <t>331081908001901107</t>
  </si>
  <si>
    <t>331000116805</t>
  </si>
  <si>
    <t>温岭石桥头石桥村</t>
  </si>
  <si>
    <t>331081908000001263</t>
  </si>
  <si>
    <t>331000109135</t>
  </si>
  <si>
    <t>温岭松门茶山-3</t>
  </si>
  <si>
    <t>331081908000000851</t>
  </si>
  <si>
    <t>331000108844</t>
  </si>
  <si>
    <t>ES3000</t>
  </si>
  <si>
    <t>温岭新工商大楼-2</t>
  </si>
  <si>
    <t>331081908000000820</t>
  </si>
  <si>
    <t>331000103123</t>
  </si>
  <si>
    <t>玉环楚门惠元巷</t>
  </si>
  <si>
    <t>331021908000000428</t>
  </si>
  <si>
    <t>331000219615</t>
  </si>
  <si>
    <t>玉环坎门新区扬帆路中段</t>
  </si>
  <si>
    <t>331021500000001535</t>
  </si>
  <si>
    <t>331000146288</t>
  </si>
  <si>
    <t>玉环清港茶头</t>
  </si>
  <si>
    <t>331021908000000492</t>
  </si>
  <si>
    <t>331000103127</t>
  </si>
  <si>
    <t>玉环小青</t>
  </si>
  <si>
    <t>331021908000000569</t>
  </si>
  <si>
    <t>盘盈</t>
  </si>
  <si>
    <t>无*-**临海桃渚项庄村-1*331082500010002170**盘盈**废旧</t>
  </si>
  <si>
    <t>临海桃渚项庄村-1</t>
  </si>
  <si>
    <t>331082500010002170</t>
  </si>
  <si>
    <t>无*走线架**椒江东环大道599号*331002908001900734**无**废旧</t>
  </si>
  <si>
    <t>椒江东环大道599号</t>
  </si>
  <si>
    <t>331002908001900734</t>
  </si>
  <si>
    <t>331000164406</t>
  </si>
  <si>
    <t>端子排：100A/4P</t>
  </si>
  <si>
    <t>台州市虚拟站</t>
  </si>
  <si>
    <t>331000880000000000</t>
  </si>
  <si>
    <t>2024年台州公司第六次党委会会议纪要</t>
  </si>
  <si>
    <t>331000200207</t>
  </si>
  <si>
    <t>霍尔传感器电流型输入200A/输出4-20mA</t>
  </si>
  <si>
    <t>三门海游下山桥</t>
  </si>
  <si>
    <t>331022908000000178</t>
  </si>
  <si>
    <t>331000200698</t>
  </si>
  <si>
    <t>331000208373</t>
  </si>
  <si>
    <t>玉环城关下段村</t>
  </si>
  <si>
    <t>331021908000000224</t>
  </si>
  <si>
    <t>331000249173</t>
  </si>
  <si>
    <t>低压智能电表三相四路</t>
  </si>
  <si>
    <t>天台螺溪北</t>
  </si>
  <si>
    <t>331023500010001562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</si>
</sst>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</numFmts>
  <fonts count="3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9"/>
      <color indexed="8"/>
      <name val="微软雅黑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0" borderId="0" applyBorder="0"/>
  </cellStyleXfs>
  <cellXfs count="77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2" fillId="2" borderId="1" xfId="53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4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1" xfId="53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1" applyNumberFormat="1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/>
    </xf>
    <xf numFmtId="176" fontId="4" fillId="0" borderId="1" xfId="53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/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10" fontId="0" fillId="0" borderId="1" xfId="53" applyNumberFormat="1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2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3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4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5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6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7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69" name="图片 4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0" name="图片 4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" name="图片 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" name="图片 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" name="图片 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" name="图片 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" name="图片 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" name="图片 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8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8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8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8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8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9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0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1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2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3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4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5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6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7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8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09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0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1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2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3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4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5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6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7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8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19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2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3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433" name="图片 1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434" name="图片 1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3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4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5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6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7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8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49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0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1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2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3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4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5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6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7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8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59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0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1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2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3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4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5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6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7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8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69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0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1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2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3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4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5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6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7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18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9" name="图片 2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0" name="图片 2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1" name="图片 2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2" name="图片 2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3" name="图片 2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4" name="图片 2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0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6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7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8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49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0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1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2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3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4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5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6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7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8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59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0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1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2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3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4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5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6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7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8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69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0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1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2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3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4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5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6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7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8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79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0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1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2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3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4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5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6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7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8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89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0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1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2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3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4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5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6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7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8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299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0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1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2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3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4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5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6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7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8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09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0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1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2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3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4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5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6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7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8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19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0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1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2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3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4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5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6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7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8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29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0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1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2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3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4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5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6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7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8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39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0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1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2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3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4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5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6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4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8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59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0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1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2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3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4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5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6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7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8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69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0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1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2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3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4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5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6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7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8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79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0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1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2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3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4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5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6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7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8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89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0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1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2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3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4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5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6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7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8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399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0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1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2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3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4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5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6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7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8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09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0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1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2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3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4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5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6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7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8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19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0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1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2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3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4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5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6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7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8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29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0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1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2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3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4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5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6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7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8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39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0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1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2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3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4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5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6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4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5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6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47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03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04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05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06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07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08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09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10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11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12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13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14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15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16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17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18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19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20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4721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4722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5043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5044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5045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5046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5047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sp>
      <xdr:nvSpPr>
        <xdr:cNvPr id="5048" name="图片 1"/>
        <xdr:cNvSpPr>
          <a:spLocks noChangeAspect="1"/>
        </xdr:cNvSpPr>
      </xdr:nvSpPr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0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1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2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3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4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510" name="图片 5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511" name="图片 5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1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2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3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4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5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6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7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8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59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0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1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2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3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4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5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6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7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8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69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0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1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2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3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4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5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6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7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8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79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0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1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2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3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4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5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6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7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8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89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0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1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2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3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4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595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0" name="图片 5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1" name="图片 5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2" name="图片 5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3" name="图片 5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4" name="图片 5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5" name="图片 5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6" name="图片 5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7" name="图片 5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8" name="图片 5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69" name="图片 5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0" name="图片 5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1" name="图片 5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2" name="图片 5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3" name="图片 5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4" name="图片 5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5" name="图片 5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6" name="图片 5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7" name="图片 5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8" name="图片 5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79" name="图片 5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0" name="图片 5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1" name="图片 5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2" name="图片 5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3" name="图片 5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4" name="图片 5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5" name="图片 5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6" name="图片 5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7" name="图片 5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8" name="图片 5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89" name="图片 5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0" name="图片 5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1" name="图片 5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2" name="图片 5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3" name="图片 5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4" name="图片 5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5" name="图片 5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6" name="图片 5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7" name="图片 5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8" name="图片 5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5999" name="图片 5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0" name="图片 5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1" name="图片 6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2" name="图片 6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3" name="图片 6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4" name="图片 6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5" name="图片 6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6" name="图片 6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7" name="图片 6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8" name="图片 6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09" name="图片 6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0" name="图片 6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1" name="图片 6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2" name="图片 6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3" name="图片 6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4" name="图片 6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5" name="图片 6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6" name="图片 6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7" name="图片 6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8" name="图片 6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19" name="图片 6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20" name="图片 6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21" name="图片 6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22" name="图片 6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23" name="图片 6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24" name="图片 6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025" name="图片 6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0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1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2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3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474" name="图片 64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475" name="图片 64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7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8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49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0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1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2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3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4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5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6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7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8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59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0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1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2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3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4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5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6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7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8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69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0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1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2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3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4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5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6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7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8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79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0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1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2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3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4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5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6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7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8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89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0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1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2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2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2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692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24" name="图片 6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25" name="图片 6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26" name="图片 6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27" name="图片 6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28" name="图片 6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29" name="图片 6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0" name="图片 6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1" name="图片 6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2" name="图片 6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3" name="图片 6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4" name="图片 6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5" name="图片 6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6" name="图片 6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7" name="图片 6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8" name="图片 6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39" name="图片 6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0" name="图片 6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1" name="图片 6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2" name="图片 6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3" name="图片 6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4" name="图片 6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5" name="图片 6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6" name="图片 6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7" name="图片 6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8" name="图片 6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49" name="图片 6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0" name="图片 6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1" name="图片 6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2" name="图片 6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3" name="图片 6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4" name="图片 6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5" name="图片 6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6" name="图片 6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7" name="图片 6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8" name="图片 6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59" name="图片 6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0" name="图片 6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1" name="图片 6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2" name="图片 6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3" name="图片 6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4" name="图片 6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5" name="图片 6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6" name="图片 6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7" name="图片 6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8" name="图片 6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69" name="图片 6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0" name="图片 6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1" name="图片 6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2" name="图片 6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3" name="图片 6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4" name="图片 6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5" name="图片 6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6" name="图片 6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7" name="图片 6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8" name="图片 6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79" name="图片 6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0" name="图片 6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1" name="图片 6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2" name="图片 6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3" name="图片 6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4" name="图片 6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5" name="图片 6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6" name="图片 6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7" name="图片 6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8" name="图片 6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89" name="图片 6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0" name="图片 6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1" name="图片 6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2" name="图片 6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3" name="图片 6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4" name="图片 6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5" name="图片 6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6" name="图片 6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7" name="图片 6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8" name="图片 6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6999" name="图片 6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0" name="图片 6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1" name="图片 7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2" name="图片 7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3" name="图片 7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4" name="图片 7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5" name="图片 7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6" name="图片 7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7" name="图片 7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8" name="图片 7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09" name="图片 7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0" name="图片 7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1" name="图片 7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2" name="图片 7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3" name="图片 7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4" name="图片 7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5" name="图片 7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6" name="图片 7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7" name="图片 7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8" name="图片 7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19" name="图片 7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0" name="图片 7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1" name="图片 7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2" name="图片 7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3" name="图片 7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4" name="图片 7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5" name="图片 7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6" name="图片 7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7" name="图片 7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8" name="图片 7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29" name="图片 7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0" name="图片 7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1" name="图片 7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2" name="图片 7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3" name="图片 7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4" name="图片 7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5" name="图片 7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6" name="图片 7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7" name="图片 7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8" name="图片 7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39" name="图片 7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0" name="图片 7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1" name="图片 7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2" name="图片 7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3" name="图片 7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4" name="图片 7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5" name="图片 7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6" name="图片 7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7" name="图片 7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8" name="图片 7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49" name="图片 7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50" name="图片 7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51" name="图片 7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52" name="图片 7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53" name="图片 7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54" name="图片 7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7055" name="图片 7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5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5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5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5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6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7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8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09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0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1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2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3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4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5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6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7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8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19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0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1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2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3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4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5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6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7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8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29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0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1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2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3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4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5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6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7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8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39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0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1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2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3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4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5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6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7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8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49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0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1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2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3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4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5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6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7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8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59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0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1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2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3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4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5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6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7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8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69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0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1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2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3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4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5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6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7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8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79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0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1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2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3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4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5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6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7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8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89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0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1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2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3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4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5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6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7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8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799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0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1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2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3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4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5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6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7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8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09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0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1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2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3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4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5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6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7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8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19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0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1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2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3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4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5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6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7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8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29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0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1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2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3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4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5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6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7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8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39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0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1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2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3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4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5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6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7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8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49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0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1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2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3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4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5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6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7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8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59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0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1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2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3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4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5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6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7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8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69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0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1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2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3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4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5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6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7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8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79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0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1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2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3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4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5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6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7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8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89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0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1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2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3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4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5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6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7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8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899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0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1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2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3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4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5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6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7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8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09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0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1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2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3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4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5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6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7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8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19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0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1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2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3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4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5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6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7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8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29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0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1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2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3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4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5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6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7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8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39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0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1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2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3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4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5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6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7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8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49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0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1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2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3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4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5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6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7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8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59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0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1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2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3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4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5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6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7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8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69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0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1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2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3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4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4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4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436880</xdr:rowOff>
    </xdr:to>
    <xdr:pic>
      <xdr:nvPicPr>
        <xdr:cNvPr id="974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44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45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46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47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48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49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50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51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52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53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54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55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56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57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58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59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60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61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106045</xdr:rowOff>
    </xdr:to>
    <xdr:sp>
      <xdr:nvSpPr>
        <xdr:cNvPr id="9762" name="图片 5"/>
        <xdr:cNvSpPr>
          <a:spLocks noChangeAspect="1"/>
        </xdr:cNvSpPr>
      </xdr:nvSpPr>
      <xdr:spPr>
        <a:xfrm>
          <a:off x="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105410</xdr:rowOff>
    </xdr:to>
    <xdr:sp>
      <xdr:nvSpPr>
        <xdr:cNvPr id="9763" name="图片 1"/>
        <xdr:cNvSpPr>
          <a:spLocks noChangeAspect="1"/>
        </xdr:cNvSpPr>
      </xdr:nvSpPr>
      <xdr:spPr>
        <a:xfrm>
          <a:off x="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64" name="图片 9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65" name="图片 9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66" name="图片 9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67" name="图片 9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68" name="图片 9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69" name="图片 9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0" name="图片 9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1" name="图片 9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2" name="图片 9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3" name="图片 9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4" name="图片 9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5" name="图片 9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6" name="图片 9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7" name="图片 9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8" name="图片 9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79" name="图片 9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0" name="图片 9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1" name="图片 9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2" name="图片 9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3" name="图片 9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4" name="图片 9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5" name="图片 9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6" name="图片 9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7" name="图片 9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8" name="图片 9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89" name="图片 9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0" name="图片 9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1" name="图片 9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2" name="图片 9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3" name="图片 9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4" name="图片 9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5" name="图片 9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6" name="图片 9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7" name="图片 9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8" name="图片 9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799" name="图片 9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0" name="图片 9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1" name="图片 9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2" name="图片 9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3" name="图片 9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4" name="图片 9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5" name="图片 9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6" name="图片 9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7" name="图片 9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8" name="图片 9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09" name="图片 9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0" name="图片 9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1" name="图片 9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2" name="图片 9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3" name="图片 9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4" name="图片 9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5" name="图片 9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6" name="图片 9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7" name="图片 9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8" name="图片 9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19" name="图片 9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0" name="图片 9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1" name="图片 9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2" name="图片 9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3" name="图片 9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4" name="图片 9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5" name="图片 9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6" name="图片 9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7" name="图片 9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8" name="图片 9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29" name="图片 9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0" name="图片 9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1" name="图片 9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2" name="图片 9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3" name="图片 9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4" name="图片 9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5" name="图片 9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6" name="图片 9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7" name="图片 9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8" name="图片 9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39" name="图片 9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0" name="图片 9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1" name="图片 9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2" name="图片 9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3" name="图片 9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4" name="图片 9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5" name="图片 9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6" name="图片 9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7" name="图片 9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8" name="图片 9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49" name="图片 9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0" name="图片 9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1" name="图片 9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2" name="图片 9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3" name="图片 9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4" name="图片 9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5" name="图片 9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6" name="图片 9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7" name="图片 9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8" name="图片 9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59" name="图片 9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0" name="图片 9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1" name="图片 9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2" name="图片 9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3" name="图片 9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4" name="图片 9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5" name="图片 9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6" name="图片 9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7" name="图片 9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8" name="图片 9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69" name="图片 9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0" name="图片 9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1" name="图片 9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2" name="图片 9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3" name="图片 9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4" name="图片 9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5" name="图片 9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6" name="图片 9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7" name="图片 9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8" name="图片 9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79" name="图片 9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0" name="图片 9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1" name="图片 9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2" name="图片 9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3" name="图片 9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4" name="图片 9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5" name="图片 9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6" name="图片 9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7" name="图片 9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8" name="图片 9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89" name="图片 9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0" name="图片 9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1" name="图片 9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2" name="图片 9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3" name="图片 9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4" name="图片 9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5" name="图片 9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6" name="图片 9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7" name="图片 9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8" name="图片 9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899" name="图片 9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0" name="图片 9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1" name="图片 9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2" name="图片 9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3" name="图片 9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4" name="图片 9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5" name="图片 9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6" name="图片 9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7" name="图片 9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8" name="图片 9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09" name="图片 9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0" name="图片 9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1" name="图片 9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2" name="图片 9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3" name="图片 9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4" name="图片 9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5" name="图片 9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6" name="图片 9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7" name="图片 9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8" name="图片 9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19" name="图片 9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0" name="图片 9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1" name="图片 9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2" name="图片 9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3" name="图片 9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4" name="图片 9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5" name="图片 9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6" name="图片 9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7" name="图片 9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8" name="图片 9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29" name="图片 9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0" name="图片 9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1" name="图片 9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2" name="图片 9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3" name="图片 9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4" name="图片 9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5" name="图片 9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6" name="图片 9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7" name="图片 9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8" name="图片 9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39" name="图片 9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0" name="图片 9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1" name="图片 9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2" name="图片 9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3" name="图片 9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4" name="图片 9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5" name="图片 9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6" name="图片 9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7" name="图片 9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8" name="图片 9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49" name="图片 9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0" name="图片 9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1" name="图片 9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2" name="图片 9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3" name="图片 9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4" name="图片 9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5" name="图片 9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6" name="图片 9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7" name="图片 9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8" name="图片 9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59" name="图片 9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0" name="图片 9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1" name="图片 9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2" name="图片 9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3" name="图片 9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4" name="图片 9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5" name="图片 9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6" name="图片 9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7" name="图片 9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8" name="图片 9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69" name="图片 9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0" name="图片 9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1" name="图片 9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2" name="图片 9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3" name="图片 9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4" name="图片 9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5" name="图片 9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6" name="图片 9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7" name="图片 9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8" name="图片 9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79" name="图片 9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0" name="图片 9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1" name="图片 9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2" name="图片 9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3" name="图片 9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4" name="图片 9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5" name="图片 9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6" name="图片 9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7" name="图片 9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8" name="图片 9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89" name="图片 9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0" name="图片 9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1" name="图片 9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2" name="图片 9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3" name="图片 9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4" name="图片 9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5" name="图片 9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6" name="图片 9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7" name="图片 9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8" name="图片 9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9999" name="图片 9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0" name="图片 9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1" name="图片 10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2" name="图片 10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3" name="图片 10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4" name="图片 10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5" name="图片 10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6" name="图片 10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7" name="图片 10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8" name="图片 10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09" name="图片 10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0" name="图片 10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1" name="图片 10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2" name="图片 10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3" name="图片 10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4" name="图片 10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5" name="图片 10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6" name="图片 10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7" name="图片 10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8" name="图片 10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19" name="图片 10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0" name="图片 10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1" name="图片 10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2" name="图片 10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3" name="图片 10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4" name="图片 10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5" name="图片 10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6" name="图片 10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7" name="图片 10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8" name="图片 10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29" name="图片 10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0" name="图片 10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1" name="图片 10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2" name="图片 10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3" name="图片 10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4" name="图片 10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5" name="图片 10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6" name="图片 10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7" name="图片 10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8" name="图片 10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39" name="图片 10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0" name="图片 10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1" name="图片 10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2" name="图片 10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3" name="图片 10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4" name="图片 10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5" name="图片 10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6" name="图片 10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7" name="图片 10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8" name="图片 10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49" name="图片 10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0" name="图片 10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1" name="图片 10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2" name="图片 10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3" name="图片 10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4" name="图片 10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5" name="图片 10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6" name="图片 10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7" name="图片 10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8" name="图片 10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59" name="图片 10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0" name="图片 10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1" name="图片 10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2" name="图片 10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3" name="图片 10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4" name="图片 10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5" name="图片 10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6" name="图片 10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7" name="图片 10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8" name="图片 10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69" name="图片 10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0" name="图片 10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1" name="图片 10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2" name="图片 10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3" name="图片 10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4" name="图片 10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5" name="图片 10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6" name="图片 10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7" name="图片 10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8" name="图片 10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79" name="图片 10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80" name="图片 10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81" name="图片 10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82" name="图片 10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0083" name="图片 10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10084" name="图片 1"/>
        <xdr:cNvSpPr>
          <a:spLocks noChangeAspect="1"/>
        </xdr:cNvSpPr>
      </xdr:nvSpPr>
      <xdr:spPr>
        <a:xfrm>
          <a:off x="659765" y="7112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106045</xdr:rowOff>
    </xdr:to>
    <xdr:sp>
      <xdr:nvSpPr>
        <xdr:cNvPr id="10085" name="图片 5"/>
        <xdr:cNvSpPr>
          <a:spLocks noChangeAspect="1"/>
        </xdr:cNvSpPr>
      </xdr:nvSpPr>
      <xdr:spPr>
        <a:xfrm>
          <a:off x="659765" y="7112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10086" name="图片 1"/>
        <xdr:cNvSpPr>
          <a:spLocks noChangeAspect="1"/>
        </xdr:cNvSpPr>
      </xdr:nvSpPr>
      <xdr:spPr>
        <a:xfrm>
          <a:off x="659765" y="7112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10087" name="图片 1"/>
        <xdr:cNvSpPr>
          <a:spLocks noChangeAspect="1"/>
        </xdr:cNvSpPr>
      </xdr:nvSpPr>
      <xdr:spPr>
        <a:xfrm>
          <a:off x="659765" y="7112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106045</xdr:rowOff>
    </xdr:to>
    <xdr:sp>
      <xdr:nvSpPr>
        <xdr:cNvPr id="10088" name="图片 5"/>
        <xdr:cNvSpPr>
          <a:spLocks noChangeAspect="1"/>
        </xdr:cNvSpPr>
      </xdr:nvSpPr>
      <xdr:spPr>
        <a:xfrm>
          <a:off x="659765" y="7112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10089" name="图片 1"/>
        <xdr:cNvSpPr>
          <a:spLocks noChangeAspect="1"/>
        </xdr:cNvSpPr>
      </xdr:nvSpPr>
      <xdr:spPr>
        <a:xfrm>
          <a:off x="659765" y="7112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09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0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1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2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3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4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5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6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7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8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19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2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3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3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4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05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5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6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07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7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8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09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09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0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1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12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2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3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14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4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5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16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6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7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18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2" name="图片 1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3" name="图片 1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4" name="图片 1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5" name="图片 1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6" name="图片 1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7" name="图片 1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8" name="图片 1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89" name="图片 1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90" name="图片 1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91" name="图片 1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92" name="图片 1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93" name="图片 1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94" name="图片 1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1895" name="图片 1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89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89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89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89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0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1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2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3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4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5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6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7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8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199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0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1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2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3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4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5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6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7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8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09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0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11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2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3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4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5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6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7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8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19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0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1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2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3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4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5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6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7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8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29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0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1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2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3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4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4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4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81280</xdr:rowOff>
    </xdr:to>
    <xdr:pic>
      <xdr:nvPicPr>
        <xdr:cNvPr id="1234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4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4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4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4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4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4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5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6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7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8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39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0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1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2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3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4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5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6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7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8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49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0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1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2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3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4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5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81280</xdr:rowOff>
    </xdr:to>
    <xdr:pic>
      <xdr:nvPicPr>
        <xdr:cNvPr id="1256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6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6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7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8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59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0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1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2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3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4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5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6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7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8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69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0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1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2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3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4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5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6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7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8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9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81280</xdr:rowOff>
    </xdr:to>
    <xdr:pic>
      <xdr:nvPicPr>
        <xdr:cNvPr id="1279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9464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79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0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1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2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3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4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5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6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7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8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89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0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1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2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3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4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5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6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7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8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299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0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1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1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1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1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1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01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1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1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1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1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2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3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4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5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6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7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8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09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0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1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2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3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4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5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6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7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8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19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0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1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2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81280</xdr:rowOff>
    </xdr:to>
    <xdr:pic>
      <xdr:nvPicPr>
        <xdr:cNvPr id="1323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4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5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6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7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8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29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0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1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2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3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4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5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6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7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8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39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0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1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2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3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4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5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6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6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6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81280</xdr:rowOff>
    </xdr:to>
    <xdr:pic>
      <xdr:nvPicPr>
        <xdr:cNvPr id="1346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6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6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6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6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6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6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7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8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49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0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1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2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3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4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5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6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7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8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59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0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1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2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3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4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5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6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7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81280</xdr:rowOff>
    </xdr:to>
    <xdr:pic>
      <xdr:nvPicPr>
        <xdr:cNvPr id="1368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75115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8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8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69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0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1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2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3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4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5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6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7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8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79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0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1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2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3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4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5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6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7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8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89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0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1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391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1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2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3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4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5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6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7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8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399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0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1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2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3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4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5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6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7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8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09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0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1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2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3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3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3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3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3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81280</xdr:rowOff>
    </xdr:to>
    <xdr:pic>
      <xdr:nvPicPr>
        <xdr:cNvPr id="1413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2446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3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3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3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3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4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5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6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7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8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19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0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1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2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3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4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5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6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7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8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29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0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1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2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3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4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81280</xdr:rowOff>
    </xdr:to>
    <xdr:pic>
      <xdr:nvPicPr>
        <xdr:cNvPr id="1435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7112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6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7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8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39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0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1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2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3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4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5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6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7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8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49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0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1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2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3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4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5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6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7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8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8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8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81280</xdr:rowOff>
    </xdr:to>
    <xdr:pic>
      <xdr:nvPicPr>
        <xdr:cNvPr id="1458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34880" y="1066800"/>
          <a:ext cx="9525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84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585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86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587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88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589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90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91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592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93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94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595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96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597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598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599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600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601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14602" name="图片 5"/>
        <xdr:cNvSpPr>
          <a:spLocks noChangeAspect="1"/>
        </xdr:cNvSpPr>
      </xdr:nvSpPr>
      <xdr:spPr>
        <a:xfrm>
          <a:off x="659765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14603" name="图片 1"/>
        <xdr:cNvSpPr>
          <a:spLocks noChangeAspect="1"/>
        </xdr:cNvSpPr>
      </xdr:nvSpPr>
      <xdr:spPr>
        <a:xfrm>
          <a:off x="659765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04" name="图片 146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05" name="图片 146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06" name="图片 146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07" name="图片 146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08" name="图片 146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09" name="图片 146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10" name="图片 146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11" name="图片 146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12" name="图片 146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13" name="图片 146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14" name="图片 146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15" name="图片 146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616" name="图片 146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17" name="图片 146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18" name="图片 146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19" name="图片 146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0" name="图片 146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14621" name="图片 146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814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14622" name="图片 146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814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3" name="图片 146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4" name="图片 146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5" name="图片 146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6" name="图片 146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7" name="图片 146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8" name="图片 146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29" name="图片 146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0" name="图片 146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1" name="图片 146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2" name="图片 146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3" name="图片 146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4" name="图片 146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5" name="图片 146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36" name="图片 146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37" name="图片 146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8" name="图片 146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39" name="图片 146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0" name="图片 146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1" name="图片 146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2" name="图片 146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3" name="图片 146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4" name="图片 146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5" name="图片 146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6" name="图片 146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7" name="图片 146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8" name="图片 146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49" name="图片 146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0" name="图片 146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1" name="图片 146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2" name="图片 146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53" name="图片 146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54" name="图片 146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5" name="图片 146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6" name="图片 146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7" name="图片 146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8" name="图片 146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59" name="图片 146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0" name="图片 146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1" name="图片 146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2" name="图片 146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3" name="图片 146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4" name="图片 146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5" name="图片 146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6" name="图片 146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7" name="图片 146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8" name="图片 146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69" name="图片 146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70" name="图片 146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71" name="图片 146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2" name="图片 146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3" name="图片 146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4" name="图片 146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5" name="图片 146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6" name="图片 146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7" name="图片 146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8" name="图片 146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79" name="图片 146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0" name="图片 146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1" name="图片 146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2" name="图片 146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3" name="图片 146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4" name="图片 146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5" name="图片 146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6" name="图片 146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87" name="图片 146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688" name="图片 146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89" name="图片 146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0" name="图片 146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1" name="图片 146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2" name="图片 146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3" name="图片 1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4" name="图片 1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5" name="图片 1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6" name="图片 1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7" name="图片 1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8" name="图片 1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699" name="图片 1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0" name="图片 1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1" name="图片 1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2" name="图片 1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3" name="图片 1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704" name="图片 1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705" name="图片 1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6" name="图片 1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7" name="图片 1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8" name="图片 1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09" name="图片 1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0" name="图片 1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1" name="图片 1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2" name="图片 1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3" name="图片 1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4" name="图片 1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5" name="图片 1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6" name="图片 1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7" name="图片 1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8" name="图片 1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19" name="图片 1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0" name="图片 1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721" name="图片 1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722" name="图片 1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3" name="图片 1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4" name="图片 1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5" name="图片 1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6" name="图片 1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7" name="图片 1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8" name="图片 1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29" name="图片 1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0" name="图片 1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1" name="图片 1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2" name="图片 1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3" name="图片 1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4" name="图片 1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5" name="图片 1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6" name="图片 1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37" name="图片 1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738" name="图片 1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14739" name="图片 1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7112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40" name="图片 1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41" name="图片 1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2" name="图片 1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3" name="图片 1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4" name="图片 1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5" name="图片 1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6" name="图片 1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7" name="图片 1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8" name="图片 1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49" name="图片 1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0" name="图片 1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1" name="图片 1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2" name="图片 1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3" name="图片 1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4" name="图片 1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5" name="图片 1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6" name="图片 1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7" name="图片 1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8" name="图片 1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59" name="图片 1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0" name="图片 1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1" name="图片 1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2" name="图片 1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3" name="图片 1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4" name="图片 1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5" name="图片 1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6" name="图片 1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767" name="图片 1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68" name="图片 1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69" name="图片 1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0" name="图片 1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1" name="图片 1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2" name="图片 1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3" name="图片 1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4" name="图片 1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5" name="图片 1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6" name="图片 1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7" name="图片 1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8" name="图片 1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79" name="图片 1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0" name="图片 1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1" name="图片 1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2" name="图片 1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3" name="图片 1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4" name="图片 1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5" name="图片 1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6" name="图片 1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7" name="图片 1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8" name="图片 1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89" name="图片 1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0" name="图片 1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1" name="图片 1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2" name="图片 1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3" name="图片 1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4" name="图片 1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5" name="图片 1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6" name="图片 1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7" name="图片 1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8" name="图片 1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799" name="图片 1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800" name="图片 1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801" name="图片 1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802" name="图片 1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803" name="图片 1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804" name="图片 1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805" name="图片 1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14806" name="图片 1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8555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07" name="图片 1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08" name="图片 1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09" name="图片 1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0" name="图片 1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1" name="图片 1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2" name="图片 1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3" name="图片 1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4" name="图片 1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5" name="图片 1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6" name="图片 1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7" name="图片 1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8" name="图片 1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19" name="图片 1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0" name="图片 1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1" name="图片 1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2" name="图片 1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3" name="图片 1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4" name="图片 1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5" name="图片 1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6" name="图片 1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7" name="图片 1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8" name="图片 1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29" name="图片 1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0" name="图片 1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1" name="图片 1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2" name="图片 1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3" name="图片 1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4" name="图片 1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5" name="图片 1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6" name="图片 1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7" name="图片 1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8" name="图片 1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39" name="图片 1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40" name="图片 1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41" name="图片 1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42" name="图片 1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43" name="图片 1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44" name="图片 1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14845" name="图片 1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5360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46" name="图片 1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47" name="图片 1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48" name="图片 1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49" name="图片 1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0" name="图片 1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1" name="图片 1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2" name="图片 1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3" name="图片 1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4" name="图片 1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5" name="图片 1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6" name="图片 1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7" name="图片 1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8" name="图片 1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59" name="图片 1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0" name="图片 1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1" name="图片 1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2" name="图片 1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3" name="图片 1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4" name="图片 1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5" name="图片 1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6" name="图片 1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7" name="图片 1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8" name="图片 1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69" name="图片 1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0" name="图片 1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1" name="图片 1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2" name="图片 1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3" name="图片 1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4" name="图片 1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5" name="图片 1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6" name="图片 1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7" name="图片 1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8" name="图片 1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79" name="图片 1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0" name="图片 1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1" name="图片 1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2" name="图片 1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3" name="图片 1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4" name="图片 1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5" name="图片 1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6" name="图片 1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7" name="图片 1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8" name="图片 1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89" name="图片 1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0" name="图片 1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1" name="图片 1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2" name="图片 1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3" name="图片 1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4" name="图片 1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5" name="图片 1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6" name="图片 1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7" name="图片 1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8" name="图片 1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899" name="图片 1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0" name="图片 1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1" name="图片 1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2" name="图片 1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3" name="图片 1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4" name="图片 1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5" name="图片 1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6" name="图片 1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7" name="图片 1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8" name="图片 1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09" name="图片 1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0" name="图片 1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1" name="图片 1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2" name="图片 1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3" name="图片 1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4" name="图片 1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5" name="图片 1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6" name="图片 1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7" name="图片 1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8" name="图片 1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19" name="图片 1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20" name="图片 1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21" name="图片 1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22" name="图片 1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14923" name="图片 1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65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P\Desktop\&#20013;&#36890;&#24211;&#23384;\&#37329;&#21326;&#25253;&#24223;&#21033;&#26087;&#24211;&#23384;06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废"/>
      <sheetName val="利旧"/>
    </sheetNames>
    <sheetDataSet>
      <sheetData sheetId="0" refreshError="1">
        <row r="1">
          <cell r="B1" t="str">
            <v>物料编码</v>
          </cell>
          <cell r="C1" t="str">
            <v>物料名称</v>
          </cell>
          <cell r="D1" t="str">
            <v>规格型号</v>
          </cell>
          <cell r="E1" t="str">
            <v>仓库名称</v>
          </cell>
          <cell r="F1" t="str">
            <v>批号</v>
          </cell>
          <cell r="G1" t="str">
            <v>库存主单位</v>
          </cell>
          <cell r="H1" t="str">
            <v>库存量(主单位)</v>
          </cell>
        </row>
        <row r="2">
          <cell r="A2" t="str">
            <v>330700416931</v>
          </cell>
          <cell r="B2" t="str">
            <v>80.99.900925</v>
          </cell>
          <cell r="C2" t="str">
            <v>(废旧物资)-监控</v>
          </cell>
        </row>
        <row r="2">
          <cell r="E2" t="str">
            <v>金华铁塔物资库（废料余料）</v>
          </cell>
          <cell r="F2" t="str">
            <v>大光明*监控**义乌寺前街（6.27）*330782908000000745**330700416931**废旧</v>
          </cell>
          <cell r="G2" t="str">
            <v>个</v>
          </cell>
          <cell r="H2">
            <v>1</v>
          </cell>
        </row>
        <row r="3">
          <cell r="A3" t="str">
            <v>330700424748</v>
          </cell>
          <cell r="B3" t="str">
            <v>80.99.901107</v>
          </cell>
          <cell r="C3" t="str">
            <v>(废旧物资)-电池合路器</v>
          </cell>
        </row>
        <row r="3">
          <cell r="E3" t="str">
            <v>金华铁塔物资库（废料余料）</v>
          </cell>
          <cell r="F3" t="str">
            <v>*电池合路器四端口带分客户组放电功能**兰溪上郭（6.23）*330781908000000501**330700424748**废旧</v>
          </cell>
          <cell r="G3" t="str">
            <v>个</v>
          </cell>
          <cell r="H3">
            <v>1</v>
          </cell>
        </row>
        <row r="4">
          <cell r="A4" t="str">
            <v>330700396060</v>
          </cell>
          <cell r="B4" t="str">
            <v>80.99.900869</v>
          </cell>
          <cell r="C4" t="str">
            <v>(废旧物资)-开关电源</v>
          </cell>
        </row>
        <row r="4">
          <cell r="E4" t="str">
            <v>金华铁塔物资库（废料余料）</v>
          </cell>
          <cell r="F4" t="str">
            <v>无*嵌入式**义乌国际村(9.12)*330782908000002228**330700396060**待废旧</v>
          </cell>
          <cell r="G4" t="str">
            <v>架</v>
          </cell>
          <cell r="H4">
            <v>1</v>
          </cell>
        </row>
        <row r="5">
          <cell r="A5" t="str">
            <v>330700404356</v>
          </cell>
          <cell r="B5" t="str">
            <v>80.0123.03.01010100</v>
          </cell>
          <cell r="C5" t="str">
            <v>动力及环境监控单元主设备室内型成套设备</v>
          </cell>
        </row>
        <row r="5">
          <cell r="E5" t="str">
            <v>金华铁塔物资库（废料余料）</v>
          </cell>
          <cell r="F5" t="str">
            <v>无*监控**婺城诚德（12.13）*330702500010002273**330700404356*经仓物资*废旧</v>
          </cell>
          <cell r="G5" t="str">
            <v>套</v>
          </cell>
          <cell r="H5">
            <v>1</v>
          </cell>
        </row>
        <row r="6">
          <cell r="A6" t="str">
            <v>330700416984</v>
          </cell>
          <cell r="B6" t="str">
            <v>80.0123.03.01010100</v>
          </cell>
          <cell r="C6" t="str">
            <v>动力及环境监控单元主设备室内型成套设备</v>
          </cell>
        </row>
        <row r="6">
          <cell r="E6" t="str">
            <v>金华铁塔物资库（废料余料）</v>
          </cell>
          <cell r="F6" t="str">
            <v>无*监控**婺城洪源村委搬迁（12.13）*330702500010002378**330700416984*经仓物资*废旧</v>
          </cell>
          <cell r="G6" t="str">
            <v>套</v>
          </cell>
          <cell r="H6">
            <v>1</v>
          </cell>
        </row>
        <row r="7">
          <cell r="A7" t="str">
            <v>330700368310</v>
          </cell>
          <cell r="B7" t="str">
            <v>80.99.900925</v>
          </cell>
          <cell r="C7" t="str">
            <v>(废旧物资)-监控</v>
          </cell>
        </row>
        <row r="7">
          <cell r="E7" t="str">
            <v>金华铁塔物资库（废料余料）</v>
          </cell>
          <cell r="F7" t="str">
            <v>无*监控**婺城四通大厦（3.6）*330702500000000065**330700368310**废旧</v>
          </cell>
          <cell r="G7" t="str">
            <v>个</v>
          </cell>
          <cell r="H7">
            <v>1</v>
          </cell>
        </row>
        <row r="8">
          <cell r="A8" t="str">
            <v>无</v>
          </cell>
          <cell r="B8" t="str">
            <v>80.0111.99.0106040200020041</v>
          </cell>
          <cell r="C8" t="str">
            <v>室内分布系统配套物资-漏泄电缆-13/8”-阻燃-辐射型-700-2700MHz</v>
          </cell>
        </row>
        <row r="8">
          <cell r="E8" t="str">
            <v>金华铁塔物资库（废料余料）</v>
          </cell>
          <cell r="F8" t="str">
            <v>无*13/8"-阻燃**甬金铁路金华段隧道（4.16）*330783030010002074**无*经仓物资*废旧</v>
          </cell>
          <cell r="G8" t="str">
            <v>米</v>
          </cell>
          <cell r="H8">
            <v>10</v>
          </cell>
        </row>
        <row r="9">
          <cell r="A9" t="str">
            <v>330700414756</v>
          </cell>
          <cell r="B9" t="str">
            <v>80.99.900865</v>
          </cell>
          <cell r="C9" t="str">
            <v>(废旧物资)-电源线</v>
          </cell>
        </row>
        <row r="9">
          <cell r="E9" t="str">
            <v>金华铁塔物资库（废料余料）</v>
          </cell>
          <cell r="F9" t="str">
            <v>无*4x25方3米/根**义乌车站路南（5.17）*330782908000001244**330700414756**待废旧</v>
          </cell>
          <cell r="G9" t="str">
            <v>根</v>
          </cell>
          <cell r="H9">
            <v>1</v>
          </cell>
        </row>
        <row r="10">
          <cell r="A10" t="str">
            <v>330700421612</v>
          </cell>
          <cell r="B10" t="str">
            <v>80.99.901198</v>
          </cell>
          <cell r="C10" t="str">
            <v>(废旧物资)-熔断器</v>
          </cell>
        </row>
        <row r="10">
          <cell r="E10" t="str">
            <v>金华铁塔物资库（废料余料）</v>
          </cell>
          <cell r="F10" t="str">
            <v>无*开关电源配件160A熔断器**义乌车站路南（5.17）*330782908000001244**330700421612**待废旧</v>
          </cell>
          <cell r="G10" t="str">
            <v>个</v>
          </cell>
          <cell r="H10">
            <v>1</v>
          </cell>
        </row>
        <row r="11">
          <cell r="A11" t="str">
            <v>330700427740</v>
          </cell>
          <cell r="B11" t="str">
            <v>80.99.900865</v>
          </cell>
          <cell r="C11" t="str">
            <v>(废旧物资)-电源线</v>
          </cell>
        </row>
        <row r="11">
          <cell r="E11" t="str">
            <v>金华铁塔物资库（废料余料）</v>
          </cell>
          <cell r="F11" t="str">
            <v>无*4x16方3米/根**义乌塔山（5.20）*330782908000000563**330700427740**待废旧</v>
          </cell>
          <cell r="G11" t="str">
            <v>根</v>
          </cell>
          <cell r="H11">
            <v>1</v>
          </cell>
        </row>
        <row r="12">
          <cell r="A12" t="str">
            <v>330700119271</v>
          </cell>
          <cell r="B12" t="str">
            <v>80.99.900866</v>
          </cell>
          <cell r="C12" t="str">
            <v>(废旧物资)-交流配电箱</v>
          </cell>
        </row>
        <row r="12">
          <cell r="E12" t="str">
            <v>金华铁塔物资库（废料余料）</v>
          </cell>
          <cell r="F12" t="str">
            <v>人民电器厂*交流配电箱**义乌塔山（5.20）*330782908000000563**330700119271**待废旧</v>
          </cell>
          <cell r="G12" t="str">
            <v>个</v>
          </cell>
          <cell r="H12">
            <v>1</v>
          </cell>
        </row>
        <row r="13">
          <cell r="A13" t="str">
            <v>330700137071</v>
          </cell>
          <cell r="B13" t="str">
            <v>80.99.900869</v>
          </cell>
          <cell r="C13" t="str">
            <v>(废旧物资)-开关电源</v>
          </cell>
        </row>
        <row r="13">
          <cell r="E13" t="str">
            <v>金华铁塔物资库（废料余料）</v>
          </cell>
          <cell r="F13" t="str">
            <v>施威特克*组合式**义乌塔山（5.20）*330782908000000563**330700137071**待废旧</v>
          </cell>
          <cell r="G13" t="str">
            <v>架</v>
          </cell>
          <cell r="H13">
            <v>1</v>
          </cell>
        </row>
        <row r="14">
          <cell r="A14" t="str">
            <v>无</v>
          </cell>
          <cell r="B14" t="str">
            <v>80.99.900885</v>
          </cell>
          <cell r="C14" t="str">
            <v>(废旧物资)-走线架</v>
          </cell>
        </row>
        <row r="14">
          <cell r="E14" t="str">
            <v>金华铁塔物资库（废料余料）</v>
          </cell>
          <cell r="F14" t="str">
            <v>无*走线架**义乌塔山（5.20）*330782908000000563**无**待废旧</v>
          </cell>
          <cell r="G14" t="str">
            <v>个</v>
          </cell>
          <cell r="H14">
            <v>1</v>
          </cell>
        </row>
        <row r="15">
          <cell r="A15" t="str">
            <v>330700434963</v>
          </cell>
          <cell r="B15" t="str">
            <v>80.99.900865</v>
          </cell>
          <cell r="C15" t="str">
            <v>(废旧物资)-电源线</v>
          </cell>
        </row>
        <row r="15">
          <cell r="E15" t="str">
            <v>金华铁塔物资库（废料余料）</v>
          </cell>
          <cell r="F15" t="str">
            <v>无*4x25方5米/更**东阳明都星耀城（5.20）*330783500010001957**330700434963**废旧</v>
          </cell>
          <cell r="G15" t="str">
            <v>根</v>
          </cell>
          <cell r="H15">
            <v>1</v>
          </cell>
        </row>
        <row r="16">
          <cell r="A16" t="str">
            <v>330700434961</v>
          </cell>
          <cell r="B16" t="str">
            <v>80.99.900957</v>
          </cell>
          <cell r="C16" t="str">
            <v>(废旧物资)-汇流条</v>
          </cell>
        </row>
        <row r="16">
          <cell r="E16" t="str">
            <v>金华铁塔物资库（废料余料）</v>
          </cell>
          <cell r="F16" t="str">
            <v>无*铜铁转换条**东阳明都星耀城（5.20）*330783500010001957**330700434961**废旧</v>
          </cell>
          <cell r="G16" t="str">
            <v>段</v>
          </cell>
          <cell r="H16">
            <v>1</v>
          </cell>
        </row>
        <row r="17">
          <cell r="A17" t="str">
            <v>330700170736</v>
          </cell>
          <cell r="B17" t="str">
            <v>80.99.900865</v>
          </cell>
          <cell r="C17" t="str">
            <v>(废旧物资)-电源线</v>
          </cell>
        </row>
        <row r="17">
          <cell r="E17" t="str">
            <v>金华铁塔物资库（废料余料）</v>
          </cell>
          <cell r="F17" t="str">
            <v>无*4x16方3米/根**义乌新义中学（5.30）*330782908000002142**330700170736**待废旧</v>
          </cell>
          <cell r="G17" t="str">
            <v>根</v>
          </cell>
          <cell r="H17">
            <v>1</v>
          </cell>
        </row>
        <row r="18">
          <cell r="A18" t="str">
            <v>330700133746</v>
          </cell>
          <cell r="B18" t="str">
            <v>80.99.900866</v>
          </cell>
          <cell r="C18" t="str">
            <v>(废旧物资)-交流配电箱</v>
          </cell>
        </row>
        <row r="18">
          <cell r="E18" t="str">
            <v>金华铁塔物资库（废料余料）</v>
          </cell>
          <cell r="F18" t="str">
            <v>正泰*交流配电箱**义乌新义中学（5.30）*330782908000002142**330700133746**待废旧</v>
          </cell>
          <cell r="G18" t="str">
            <v>个</v>
          </cell>
          <cell r="H18">
            <v>1</v>
          </cell>
        </row>
        <row r="19">
          <cell r="A19" t="str">
            <v>330700149880</v>
          </cell>
          <cell r="B19" t="str">
            <v>80.99.900869</v>
          </cell>
          <cell r="C19" t="str">
            <v>(废旧物资)-开关电源</v>
          </cell>
        </row>
        <row r="19">
          <cell r="E19" t="str">
            <v>金华铁塔物资库（废料余料）</v>
          </cell>
          <cell r="F19" t="str">
            <v>中达*组合式**义乌新义中学（5.30）*330782908000002142**330700149880**待废旧</v>
          </cell>
          <cell r="G19" t="str">
            <v>架</v>
          </cell>
          <cell r="H19">
            <v>1</v>
          </cell>
        </row>
        <row r="20">
          <cell r="A20" t="str">
            <v>330700302201</v>
          </cell>
          <cell r="B20" t="str">
            <v>80.99.900880</v>
          </cell>
          <cell r="C20" t="str">
            <v>(废旧物资)-空调</v>
          </cell>
        </row>
        <row r="20">
          <cell r="E20" t="str">
            <v>金华铁塔物资库（废料余料）</v>
          </cell>
          <cell r="F20" t="str">
            <v>美的*3P**义乌新义中学（5.30）*330782908000002142**330700302201**待废旧</v>
          </cell>
          <cell r="G20" t="str">
            <v>台</v>
          </cell>
          <cell r="H20">
            <v>1</v>
          </cell>
        </row>
        <row r="21">
          <cell r="A21" t="str">
            <v>无</v>
          </cell>
          <cell r="B21" t="str">
            <v>80.99.900885</v>
          </cell>
          <cell r="C21" t="str">
            <v>(废旧物资)-走线架</v>
          </cell>
        </row>
        <row r="21">
          <cell r="E21" t="str">
            <v>金华铁塔物资库（废料余料）</v>
          </cell>
          <cell r="F21" t="str">
            <v>无*走线架**义乌新义中学（5.30）*330782908000002142**无**待废旧</v>
          </cell>
          <cell r="G21" t="str">
            <v>个</v>
          </cell>
          <cell r="H21">
            <v>4</v>
          </cell>
        </row>
        <row r="22">
          <cell r="A22" t="str">
            <v>330700319825</v>
          </cell>
          <cell r="B22" t="str">
            <v>80.99.900864</v>
          </cell>
          <cell r="C22" t="str">
            <v>(废旧物资)-机柜</v>
          </cell>
        </row>
        <row r="22">
          <cell r="E22" t="str">
            <v>金华铁塔物资库（废料余料）</v>
          </cell>
          <cell r="F22" t="str">
            <v>金华中兴*一体化机柜（空调-2300W，双面单开门）**浦江深二村（6.3）*33072600000225**330700319825**待废旧</v>
          </cell>
          <cell r="G22" t="str">
            <v>个</v>
          </cell>
          <cell r="H22">
            <v>1</v>
          </cell>
        </row>
        <row r="23">
          <cell r="A23" t="str">
            <v>330700319827</v>
          </cell>
          <cell r="B23" t="str">
            <v>80.99.900864</v>
          </cell>
          <cell r="C23" t="str">
            <v>(废旧物资)-机柜</v>
          </cell>
        </row>
        <row r="23">
          <cell r="E23" t="str">
            <v>金华铁塔物资库（废料余料）</v>
          </cell>
          <cell r="F23" t="str">
            <v>中恒*一体化电源柜**浦江深二村（6.3）*33072600000225**330700319827**待废旧</v>
          </cell>
          <cell r="G23" t="str">
            <v>个</v>
          </cell>
          <cell r="H23">
            <v>1</v>
          </cell>
        </row>
        <row r="24">
          <cell r="A24" t="str">
            <v>330700319818</v>
          </cell>
          <cell r="B24" t="str">
            <v>80.99.900866</v>
          </cell>
          <cell r="C24" t="str">
            <v>(废旧物资)-交流配电箱</v>
          </cell>
        </row>
        <row r="24">
          <cell r="E24" t="str">
            <v>金华铁塔物资库（废料余料）</v>
          </cell>
          <cell r="F24" t="str">
            <v>甬发*交流配电箱**浦江深二村（6.3）*33072600000225**330700319818**待废旧</v>
          </cell>
          <cell r="G24" t="str">
            <v>个</v>
          </cell>
          <cell r="H24">
            <v>1</v>
          </cell>
        </row>
        <row r="25">
          <cell r="A25" t="str">
            <v>330700319822</v>
          </cell>
          <cell r="B25" t="str">
            <v>80.99.900869</v>
          </cell>
          <cell r="C25" t="str">
            <v>(废旧物资)-开关电源</v>
          </cell>
        </row>
        <row r="25">
          <cell r="E25" t="str">
            <v>金华铁塔物资库（废料余料）</v>
          </cell>
          <cell r="F25" t="str">
            <v>中恒*嵌入式**浦江深二村（6.3）*33072600000225**330700319822**待废旧</v>
          </cell>
          <cell r="G25" t="str">
            <v>架</v>
          </cell>
          <cell r="H25">
            <v>1</v>
          </cell>
        </row>
        <row r="26">
          <cell r="A26" t="str">
            <v>330700007929</v>
          </cell>
          <cell r="B26" t="str">
            <v>80.99.900880</v>
          </cell>
          <cell r="C26" t="str">
            <v>(废旧物资)-空调</v>
          </cell>
        </row>
        <row r="26">
          <cell r="E26" t="str">
            <v>金华铁塔物资库（废料余料）</v>
          </cell>
          <cell r="F26" t="str">
            <v>融和创*3P**浦江深二村（6.3）*33072600000225**330700007929**待废旧</v>
          </cell>
          <cell r="G26" t="str">
            <v>台</v>
          </cell>
          <cell r="H26">
            <v>1</v>
          </cell>
        </row>
        <row r="27">
          <cell r="A27" t="str">
            <v>330700374642</v>
          </cell>
          <cell r="B27" t="str">
            <v>80.99.900903</v>
          </cell>
          <cell r="C27" t="str">
            <v>(废旧物资)-门禁</v>
          </cell>
        </row>
        <row r="27">
          <cell r="E27" t="str">
            <v>金华铁塔物资库（废料余料）</v>
          </cell>
          <cell r="F27" t="str">
            <v>无*门禁配套物资简易锁**浦江深二村（6.3）*33072600000225**330700374642**待废旧</v>
          </cell>
          <cell r="G27" t="str">
            <v>个</v>
          </cell>
          <cell r="H27">
            <v>1</v>
          </cell>
        </row>
        <row r="28">
          <cell r="A28" t="str">
            <v>330700319824</v>
          </cell>
          <cell r="B28" t="str">
            <v>80.99.900924</v>
          </cell>
          <cell r="C28" t="str">
            <v>(废旧物资)-油机切换箱</v>
          </cell>
        </row>
        <row r="28">
          <cell r="E28" t="str">
            <v>金华铁塔物资库（废料余料）</v>
          </cell>
          <cell r="F28" t="str">
            <v>志诚动力*油机转换箱**浦江深二村（6.3）*33072600000225**330700319824**待废旧</v>
          </cell>
          <cell r="G28" t="str">
            <v>个</v>
          </cell>
          <cell r="H28">
            <v>1</v>
          </cell>
        </row>
        <row r="29">
          <cell r="A29" t="str">
            <v>330700005385</v>
          </cell>
          <cell r="B29" t="str">
            <v>80.99.900865</v>
          </cell>
          <cell r="C29" t="str">
            <v>(废旧物资)-电源线</v>
          </cell>
        </row>
        <row r="29">
          <cell r="E29" t="str">
            <v>金华铁塔物资库（废料余料）</v>
          </cell>
          <cell r="F29" t="str">
            <v>无*4x25方2米/根**浦江深二村（6.5）*33072600000225**330700005385**待废旧</v>
          </cell>
          <cell r="G29" t="str">
            <v>根</v>
          </cell>
          <cell r="H29">
            <v>1</v>
          </cell>
        </row>
        <row r="30">
          <cell r="A30" t="str">
            <v>330700327850</v>
          </cell>
          <cell r="B30" t="str">
            <v>80.99.900869</v>
          </cell>
          <cell r="C30" t="str">
            <v>(废旧物资)-开关电源</v>
          </cell>
        </row>
        <row r="30">
          <cell r="E30" t="str">
            <v>金华铁塔物资库（废料余料）</v>
          </cell>
          <cell r="F30" t="str">
            <v>日海*嵌入式**永康渔川联通（6.5）*330784700000243485**330700327850**待废旧</v>
          </cell>
          <cell r="G30" t="str">
            <v>架</v>
          </cell>
          <cell r="H30">
            <v>1</v>
          </cell>
        </row>
        <row r="31">
          <cell r="A31" t="str">
            <v>330700448532</v>
          </cell>
          <cell r="B31" t="str">
            <v>80.99.900957</v>
          </cell>
          <cell r="C31" t="str">
            <v>(废旧物资)-汇流条</v>
          </cell>
        </row>
        <row r="31">
          <cell r="E31" t="str">
            <v>金华铁塔物资库（废料余料）</v>
          </cell>
          <cell r="F31" t="str">
            <v>无*铜铁转换条**永康东城荆山陈村L（6.5）*330784500010002072**330700448532**待废旧</v>
          </cell>
          <cell r="G31" t="str">
            <v>段</v>
          </cell>
          <cell r="H31">
            <v>1</v>
          </cell>
        </row>
        <row r="32">
          <cell r="A32" t="str">
            <v>330700325517</v>
          </cell>
          <cell r="B32" t="str">
            <v>80.99.900869</v>
          </cell>
          <cell r="C32" t="str">
            <v>(废旧物资)-开关电源</v>
          </cell>
        </row>
        <row r="32">
          <cell r="E32" t="str">
            <v>金华铁塔物资库（废料余料）</v>
          </cell>
          <cell r="F32" t="str">
            <v>中达*嵌入式**浦江前陈（6.4）*330726908000000231**330700325517**待废旧</v>
          </cell>
          <cell r="G32" t="str">
            <v>架</v>
          </cell>
          <cell r="H32">
            <v>1</v>
          </cell>
        </row>
        <row r="33">
          <cell r="A33" t="str">
            <v>330700144018</v>
          </cell>
          <cell r="B33" t="str">
            <v>80.99.900865</v>
          </cell>
          <cell r="C33" t="str">
            <v>(废旧物资)-电源线</v>
          </cell>
        </row>
        <row r="33">
          <cell r="E33" t="str">
            <v>金华铁塔物资库（废料余料）</v>
          </cell>
          <cell r="F33" t="str">
            <v>3米*4x25方3米/根**义乌义亭工业区（6.5）*330782908000002514**330700144018**待废旧</v>
          </cell>
          <cell r="G33" t="str">
            <v>根</v>
          </cell>
          <cell r="H33">
            <v>1</v>
          </cell>
        </row>
        <row r="34">
          <cell r="A34" t="str">
            <v>330700456003</v>
          </cell>
          <cell r="B34" t="str">
            <v>80.99.900865</v>
          </cell>
          <cell r="C34" t="str">
            <v>(废旧物资)-电源线</v>
          </cell>
        </row>
        <row r="34">
          <cell r="E34" t="str">
            <v>金华铁塔物资库（废料余料）</v>
          </cell>
          <cell r="F34" t="str">
            <v>无*4x25方50米/根**义乌义亭工业区（6.5）*330782908000002514**330700456003**待废旧</v>
          </cell>
          <cell r="G34" t="str">
            <v>根</v>
          </cell>
          <cell r="H34">
            <v>1</v>
          </cell>
        </row>
        <row r="35">
          <cell r="A35" t="str">
            <v>330700419599</v>
          </cell>
          <cell r="B35" t="str">
            <v>80.99.900865</v>
          </cell>
          <cell r="C35" t="str">
            <v>(废旧物资)-电源线</v>
          </cell>
        </row>
        <row r="35">
          <cell r="E35" t="str">
            <v>金华铁塔物资库（废料余料）</v>
          </cell>
          <cell r="F35" t="str">
            <v>无*4x25方6米/根**义乌义亭工业区（6.5）*330782908000002514**330700419599**待废旧</v>
          </cell>
          <cell r="G35" t="str">
            <v>根</v>
          </cell>
          <cell r="H35">
            <v>1</v>
          </cell>
        </row>
        <row r="36">
          <cell r="A36" t="str">
            <v>330700155155</v>
          </cell>
          <cell r="B36" t="str">
            <v>80.99.900866</v>
          </cell>
          <cell r="C36" t="str">
            <v>(废旧物资)-交流配电箱</v>
          </cell>
        </row>
        <row r="36">
          <cell r="E36" t="str">
            <v>金华铁塔物资库（废料余料）</v>
          </cell>
          <cell r="F36" t="str">
            <v>无*交流配电箱**义乌义亭工业区（6.5）*330782908000002514**330700155155**待废旧</v>
          </cell>
          <cell r="G36" t="str">
            <v>个</v>
          </cell>
          <cell r="H36">
            <v>1</v>
          </cell>
        </row>
        <row r="37">
          <cell r="A37" t="str">
            <v>330700108202</v>
          </cell>
          <cell r="B37" t="str">
            <v>80.99.900869</v>
          </cell>
          <cell r="C37" t="str">
            <v>(废旧物资)-开关电源</v>
          </cell>
        </row>
        <row r="37">
          <cell r="E37" t="str">
            <v>金华铁塔物资库（废料余料）</v>
          </cell>
          <cell r="F37" t="str">
            <v>动力源*组合式**义乌义亭工业区（6.5）*330782908000002514**330700108202**待废旧</v>
          </cell>
          <cell r="G37" t="str">
            <v>架</v>
          </cell>
          <cell r="H37">
            <v>1</v>
          </cell>
        </row>
        <row r="38">
          <cell r="A38" t="str">
            <v>330700100908</v>
          </cell>
          <cell r="B38" t="str">
            <v>80.99.900880</v>
          </cell>
          <cell r="C38" t="str">
            <v>(废旧物资)-空调</v>
          </cell>
        </row>
        <row r="38">
          <cell r="E38" t="str">
            <v>金华铁塔物资库（废料余料）</v>
          </cell>
          <cell r="F38" t="str">
            <v>大金*2P**义乌义亭工业区（6.5）*330782908000002514**330700100908**待废旧</v>
          </cell>
          <cell r="G38" t="str">
            <v>台</v>
          </cell>
          <cell r="H38">
            <v>1</v>
          </cell>
        </row>
        <row r="39">
          <cell r="A39" t="str">
            <v>330700171988</v>
          </cell>
          <cell r="B39" t="str">
            <v>80.99.900924</v>
          </cell>
          <cell r="C39" t="str">
            <v>(废旧物资)-油机切换箱</v>
          </cell>
        </row>
        <row r="39">
          <cell r="E39" t="str">
            <v>金华铁塔物资库（废料余料）</v>
          </cell>
          <cell r="F39" t="str">
            <v>无*油机转换箱**义乌义亭工业区（6.5）*330782908000002514**330700171988**待废旧</v>
          </cell>
          <cell r="G39" t="str">
            <v>个</v>
          </cell>
          <cell r="H39">
            <v>1</v>
          </cell>
        </row>
        <row r="40">
          <cell r="A40" t="str">
            <v>330700385611</v>
          </cell>
          <cell r="B40" t="str">
            <v>80.99.901120</v>
          </cell>
          <cell r="C40" t="str">
            <v>(废旧物资)-空调控制器</v>
          </cell>
        </row>
        <row r="40">
          <cell r="E40" t="str">
            <v>金华铁塔物资库（废料余料）</v>
          </cell>
          <cell r="F40" t="str">
            <v>无*智能空调控制器**义乌义亭工业区（6.5）*330782908000002514**330700385611**待废旧</v>
          </cell>
          <cell r="G40" t="str">
            <v>个</v>
          </cell>
          <cell r="H40">
            <v>1</v>
          </cell>
        </row>
        <row r="41">
          <cell r="A41" t="str">
            <v>330700494241</v>
          </cell>
          <cell r="B41" t="str">
            <v>80.99.901198</v>
          </cell>
          <cell r="C41" t="str">
            <v>(废旧物资)-熔断器</v>
          </cell>
        </row>
        <row r="41">
          <cell r="E41" t="str">
            <v>金华铁塔物资库（废料余料）</v>
          </cell>
          <cell r="F41" t="str">
            <v>无*熔丝**义乌义亭工业区（6.5）*330782908000002514**330700494241**待废旧</v>
          </cell>
          <cell r="G41" t="str">
            <v>个</v>
          </cell>
          <cell r="H41">
            <v>1</v>
          </cell>
        </row>
        <row r="42">
          <cell r="A42" t="str">
            <v>330700415114</v>
          </cell>
          <cell r="B42" t="str">
            <v>80.99.900865</v>
          </cell>
          <cell r="C42" t="str">
            <v>(废旧物资)-电源线</v>
          </cell>
        </row>
        <row r="42">
          <cell r="E42" t="str">
            <v>金华铁塔物资库（废料余料）</v>
          </cell>
          <cell r="F42" t="str">
            <v>无*1x50方3米/根**金华婺城宇阳服饰（6.7）*330702908000001047**330700415114**待废旧</v>
          </cell>
          <cell r="G42" t="str">
            <v>根</v>
          </cell>
          <cell r="H42">
            <v>1</v>
          </cell>
        </row>
        <row r="43">
          <cell r="A43" t="str">
            <v>330700409311</v>
          </cell>
          <cell r="B43" t="str">
            <v>80.99.900865</v>
          </cell>
          <cell r="C43" t="str">
            <v>(废旧物资)-电源线</v>
          </cell>
        </row>
        <row r="43">
          <cell r="E43" t="str">
            <v>金华铁塔物资库（废料余料）</v>
          </cell>
          <cell r="F43" t="str">
            <v>无*4x25方3米/根**金华婺城宇阳服饰（6.7）*330702908000001047**330700409311**待废旧</v>
          </cell>
          <cell r="G43" t="str">
            <v>根</v>
          </cell>
          <cell r="H43">
            <v>1</v>
          </cell>
        </row>
        <row r="44">
          <cell r="A44" t="str">
            <v>330700458089</v>
          </cell>
          <cell r="B44" t="str">
            <v>80.99.900865</v>
          </cell>
          <cell r="C44" t="str">
            <v>(废旧物资)-电源线</v>
          </cell>
        </row>
        <row r="44">
          <cell r="E44" t="str">
            <v>金华铁塔物资库（废料余料）</v>
          </cell>
          <cell r="F44" t="str">
            <v>无*4x25方3米/根**金华婺城宇阳服饰（6.7）*330702908000001047**330700458089**待废旧</v>
          </cell>
          <cell r="G44" t="str">
            <v>根</v>
          </cell>
          <cell r="H44">
            <v>1</v>
          </cell>
        </row>
        <row r="45">
          <cell r="A45" t="str">
            <v>330700415992</v>
          </cell>
          <cell r="B45" t="str">
            <v>80.99.900865</v>
          </cell>
          <cell r="C45" t="str">
            <v>(废旧物资)-电源线</v>
          </cell>
        </row>
        <row r="45">
          <cell r="E45" t="str">
            <v>金华铁塔物资库（废料余料）</v>
          </cell>
          <cell r="F45" t="str">
            <v>无*4x25方3米/根**义乌财富街道站（6.7）*330782908000001120**330700415992**待废旧</v>
          </cell>
          <cell r="G45" t="str">
            <v>根</v>
          </cell>
          <cell r="H45">
            <v>1</v>
          </cell>
        </row>
        <row r="46">
          <cell r="A46" t="str">
            <v>330700119320</v>
          </cell>
          <cell r="B46" t="str">
            <v>80.99.900866</v>
          </cell>
          <cell r="C46" t="str">
            <v>(废旧物资)-交流配电箱</v>
          </cell>
        </row>
        <row r="46">
          <cell r="E46" t="str">
            <v>金华铁塔物资库（废料余料）</v>
          </cell>
          <cell r="F46" t="str">
            <v>山东兆宇*交流配电箱**义乌财富街道站（6.7）*330782908000001120**330700119320**待废旧</v>
          </cell>
          <cell r="G46" t="str">
            <v>个</v>
          </cell>
          <cell r="H46">
            <v>1</v>
          </cell>
        </row>
        <row r="47">
          <cell r="A47" t="str">
            <v>330700164393</v>
          </cell>
          <cell r="B47" t="str">
            <v>80.99.900869</v>
          </cell>
          <cell r="C47" t="str">
            <v>(废旧物资)-开关电源</v>
          </cell>
        </row>
        <row r="47">
          <cell r="E47" t="str">
            <v>金华铁塔物资库（废料余料）</v>
          </cell>
          <cell r="F47" t="str">
            <v>中恒*组合式**义乌财富街道站（6.7）*330782908000001120**330700164393**待废旧</v>
          </cell>
          <cell r="G47" t="str">
            <v>架</v>
          </cell>
          <cell r="H47">
            <v>1</v>
          </cell>
        </row>
        <row r="48">
          <cell r="A48" t="str">
            <v>330700321998</v>
          </cell>
          <cell r="B48" t="str">
            <v>80.99.900880</v>
          </cell>
          <cell r="C48" t="str">
            <v>(废旧物资)-空调</v>
          </cell>
        </row>
        <row r="48">
          <cell r="E48" t="str">
            <v>金华铁塔物资库（废料余料）</v>
          </cell>
          <cell r="F48" t="str">
            <v>华凌*3P**义乌财富街道站（6.7）*330782908000001120**330700321998**待废旧</v>
          </cell>
          <cell r="G48" t="str">
            <v>台</v>
          </cell>
          <cell r="H48">
            <v>1</v>
          </cell>
        </row>
        <row r="49">
          <cell r="A49" t="str">
            <v>330700351417</v>
          </cell>
          <cell r="B49" t="str">
            <v>80.99.900880</v>
          </cell>
          <cell r="C49" t="str">
            <v>(废旧物资)-空调</v>
          </cell>
        </row>
        <row r="49">
          <cell r="E49" t="str">
            <v>金华铁塔物资库（废料余料）</v>
          </cell>
          <cell r="F49" t="str">
            <v>三菱重工海尔*3P**金华婺城宇阳服饰（6.7）*330702908000001047**330700351417**待废旧</v>
          </cell>
          <cell r="G49" t="str">
            <v>台</v>
          </cell>
          <cell r="H49">
            <v>1</v>
          </cell>
        </row>
        <row r="50">
          <cell r="A50" t="str">
            <v>330700349428</v>
          </cell>
          <cell r="B50" t="str">
            <v>80.99.900885</v>
          </cell>
          <cell r="C50" t="str">
            <v>(废旧物资)-走线架</v>
          </cell>
        </row>
        <row r="50">
          <cell r="E50" t="str">
            <v>金华铁塔物资库（废料余料）</v>
          </cell>
          <cell r="F50" t="str">
            <v>无*400mm室内走线架**金华婺城宇阳服饰（6.7）*330702908000001047**330700349428**待废旧</v>
          </cell>
          <cell r="G50" t="str">
            <v>个</v>
          </cell>
          <cell r="H50">
            <v>1</v>
          </cell>
        </row>
        <row r="51">
          <cell r="A51" t="str">
            <v>330700370414</v>
          </cell>
          <cell r="B51" t="str">
            <v>80.99.900903</v>
          </cell>
          <cell r="C51" t="str">
            <v>(废旧物资)-门禁</v>
          </cell>
        </row>
        <row r="51">
          <cell r="E51" t="str">
            <v>金华铁塔物资库（废料余料）</v>
          </cell>
          <cell r="F51" t="str">
            <v>无*门禁配套物资电源转换模块**金华婺城宇阳服饰（6.7）*330702908000001047**330700370414**待废旧</v>
          </cell>
          <cell r="G51" t="str">
            <v>个</v>
          </cell>
          <cell r="H51">
            <v>1</v>
          </cell>
        </row>
        <row r="52">
          <cell r="A52" t="str">
            <v>330700415115</v>
          </cell>
          <cell r="B52" t="str">
            <v>80.99.900905</v>
          </cell>
          <cell r="C52" t="str">
            <v>(废旧物资)-模块</v>
          </cell>
        </row>
        <row r="52">
          <cell r="E52" t="str">
            <v>金华铁塔物资库（废料余料）</v>
          </cell>
          <cell r="F52" t="str">
            <v>无*整流模块75A**金华婺城宇阳服饰（6.7）*330702908000001047**330700415115**待废旧</v>
          </cell>
          <cell r="G52" t="str">
            <v>个</v>
          </cell>
          <cell r="H52">
            <v>1</v>
          </cell>
        </row>
        <row r="53">
          <cell r="A53" t="str">
            <v>330700363226</v>
          </cell>
          <cell r="B53" t="str">
            <v>80.99.901120</v>
          </cell>
          <cell r="C53" t="str">
            <v>(废旧物资)-空调控制器</v>
          </cell>
        </row>
        <row r="53">
          <cell r="E53" t="str">
            <v>金华铁塔物资库（废料余料）</v>
          </cell>
          <cell r="F53" t="str">
            <v>无*智能空调控制器**中加楼（6.7）*330702908000000084**330700363226**待废旧</v>
          </cell>
          <cell r="G53" t="str">
            <v>个</v>
          </cell>
          <cell r="H53">
            <v>1</v>
          </cell>
        </row>
        <row r="54">
          <cell r="A54" t="str">
            <v>330700372943</v>
          </cell>
          <cell r="B54" t="str">
            <v>80.99.901120</v>
          </cell>
          <cell r="C54" t="str">
            <v>(废旧物资)-空调控制器</v>
          </cell>
        </row>
        <row r="54">
          <cell r="E54" t="str">
            <v>金华铁塔物资库（废料余料）</v>
          </cell>
          <cell r="F54" t="str">
            <v>无*智能空调控制器**中加楼（6.7）*330702908000000084**330700372943**待废旧</v>
          </cell>
          <cell r="G54" t="str">
            <v>个</v>
          </cell>
          <cell r="H54">
            <v>1</v>
          </cell>
        </row>
        <row r="55">
          <cell r="A55" t="str">
            <v>330700362001</v>
          </cell>
          <cell r="B55" t="str">
            <v>80.99.901127</v>
          </cell>
          <cell r="C55" t="str">
            <v>(废旧物资)-供电计量设备</v>
          </cell>
        </row>
        <row r="55">
          <cell r="E55" t="str">
            <v>金华铁塔物资库（废料余料）</v>
          </cell>
          <cell r="F55" t="str">
            <v>无*供电计量设备**中加楼（6.7）*330702908000000084**330700362001**待废旧</v>
          </cell>
          <cell r="G55" t="str">
            <v>个</v>
          </cell>
          <cell r="H55">
            <v>1</v>
          </cell>
        </row>
        <row r="56">
          <cell r="A56" t="str">
            <v>330700361193</v>
          </cell>
          <cell r="B56" t="str">
            <v>80.99.901131</v>
          </cell>
          <cell r="C56" t="str">
            <v>(废旧物资)-传感器</v>
          </cell>
        </row>
        <row r="56">
          <cell r="E56" t="str">
            <v>金华铁塔物资库（废料余料）</v>
          </cell>
          <cell r="F56" t="str">
            <v>无*霍尔传感器电流型输入50A**中加楼（6.7）*330702908000000084**330700361193**待废旧</v>
          </cell>
          <cell r="G56" t="str">
            <v>个</v>
          </cell>
          <cell r="H56">
            <v>1</v>
          </cell>
        </row>
        <row r="57">
          <cell r="A57" t="str">
            <v>330700423864</v>
          </cell>
          <cell r="B57" t="str">
            <v>80.99.901209</v>
          </cell>
          <cell r="C57" t="str">
            <v>(废旧物资)-断路器</v>
          </cell>
        </row>
        <row r="57">
          <cell r="E57" t="str">
            <v>金华铁塔物资库（废料余料）</v>
          </cell>
          <cell r="F57" t="str">
            <v>无*直流分路断路器(50A)**义乌财富街道站（6.7）*330782908000001120**330700423864**待废旧</v>
          </cell>
          <cell r="G57" t="str">
            <v>个</v>
          </cell>
          <cell r="H57">
            <v>1</v>
          </cell>
        </row>
        <row r="58">
          <cell r="A58" t="str">
            <v>330700161518</v>
          </cell>
          <cell r="B58" t="str">
            <v>80.99.900866</v>
          </cell>
          <cell r="C58" t="str">
            <v>(废旧物资)-交流配电箱</v>
          </cell>
        </row>
        <row r="58">
          <cell r="E58" t="str">
            <v>金华铁塔物资库（废料余料）</v>
          </cell>
          <cell r="F58" t="str">
            <v>江苏荣联*交流配电箱**义乌下楼宅（6.13）*330782908000000628**330700161518**待废旧</v>
          </cell>
          <cell r="G58" t="str">
            <v>个</v>
          </cell>
          <cell r="H58">
            <v>1</v>
          </cell>
        </row>
        <row r="59">
          <cell r="A59" t="str">
            <v>330700161479</v>
          </cell>
          <cell r="B59" t="str">
            <v>80.99.900869</v>
          </cell>
          <cell r="C59" t="str">
            <v>(废旧物资)-开关电源</v>
          </cell>
        </row>
        <row r="59">
          <cell r="E59" t="str">
            <v>金华铁塔物资库（废料余料）</v>
          </cell>
          <cell r="F59" t="str">
            <v>中恒*组合式*含2模块*义乌下楼宅（6.13）*330782908000000628**330700161479**待废旧</v>
          </cell>
          <cell r="G59" t="str">
            <v>架</v>
          </cell>
          <cell r="H59">
            <v>1</v>
          </cell>
        </row>
        <row r="60">
          <cell r="A60" t="str">
            <v>330700151972</v>
          </cell>
          <cell r="B60" t="str">
            <v>80.99.900880</v>
          </cell>
          <cell r="C60" t="str">
            <v>(废旧物资)-空调</v>
          </cell>
        </row>
        <row r="60">
          <cell r="E60" t="str">
            <v>金华铁塔物资库（废料余料）</v>
          </cell>
          <cell r="F60" t="str">
            <v>三菱重工海尔*3P*含铜管*义乌下楼宅（6.13）*330782908000000628**330700151972**待废旧</v>
          </cell>
          <cell r="G60" t="str">
            <v>台</v>
          </cell>
          <cell r="H60">
            <v>1</v>
          </cell>
        </row>
        <row r="61">
          <cell r="A61" t="str">
            <v>330700347771</v>
          </cell>
          <cell r="B61" t="str">
            <v>80.99.900885</v>
          </cell>
          <cell r="C61" t="str">
            <v>(废旧物资)-走线架</v>
          </cell>
        </row>
        <row r="61">
          <cell r="E61" t="str">
            <v>金华铁塔物资库（废料余料）</v>
          </cell>
          <cell r="F61" t="str">
            <v>无*600mm室内走线架**义乌下楼宅（6.13）*330782908000000628**330700347771**待废旧</v>
          </cell>
          <cell r="G61" t="str">
            <v>个</v>
          </cell>
          <cell r="H61">
            <v>1</v>
          </cell>
        </row>
        <row r="62">
          <cell r="A62" t="str">
            <v>330700356241</v>
          </cell>
          <cell r="B62" t="str">
            <v>80.99.900903</v>
          </cell>
          <cell r="C62" t="str">
            <v>(废旧物资)-门禁</v>
          </cell>
        </row>
        <row r="62">
          <cell r="E62" t="str">
            <v>金华铁塔物资库（废料余料）</v>
          </cell>
          <cell r="F62" t="str">
            <v>无*门禁配套物资电源转换模块**义乌下楼宅（6.13）*330782908000000628**330700356241**待废旧</v>
          </cell>
          <cell r="G62" t="str">
            <v>个</v>
          </cell>
          <cell r="H62">
            <v>1</v>
          </cell>
        </row>
        <row r="63">
          <cell r="A63" t="str">
            <v>330700419820</v>
          </cell>
          <cell r="B63" t="str">
            <v>80.99.900957</v>
          </cell>
          <cell r="C63" t="str">
            <v>(废旧物资)-汇流条</v>
          </cell>
        </row>
        <row r="63">
          <cell r="E63" t="str">
            <v>金华铁塔物资库（废料余料）</v>
          </cell>
          <cell r="F63" t="str">
            <v>无*室外接地汇流排20孔**义乌下楼宅（6.13）*330782908000000628**330700419820**待废旧</v>
          </cell>
          <cell r="G63" t="str">
            <v>段</v>
          </cell>
          <cell r="H63">
            <v>1</v>
          </cell>
        </row>
        <row r="64">
          <cell r="A64" t="str">
            <v>330700383546</v>
          </cell>
          <cell r="B64" t="str">
            <v>80.99.901120</v>
          </cell>
          <cell r="C64" t="str">
            <v>(废旧物资)-空调控制器</v>
          </cell>
        </row>
        <row r="64">
          <cell r="E64" t="str">
            <v>金华铁塔物资库（废料余料）</v>
          </cell>
          <cell r="F64" t="str">
            <v>无*智能空调控制器**义乌下楼宅（6.13）*330782908000000628**330700383546**待废旧</v>
          </cell>
          <cell r="G64" t="str">
            <v>个</v>
          </cell>
          <cell r="H64">
            <v>1</v>
          </cell>
        </row>
        <row r="65">
          <cell r="A65" t="str">
            <v>330700331947</v>
          </cell>
          <cell r="B65" t="str">
            <v>80.99.901127</v>
          </cell>
          <cell r="C65" t="str">
            <v>(废旧物资)-供电计量设备</v>
          </cell>
        </row>
        <row r="65">
          <cell r="E65" t="str">
            <v>金华铁塔物资库（废料余料）</v>
          </cell>
          <cell r="F65" t="str">
            <v>广西通信工程*供电计量设备**义乌下楼宅（6.13）*330782908000000628**330700331947**待废旧</v>
          </cell>
          <cell r="G65" t="str">
            <v>个</v>
          </cell>
          <cell r="H65">
            <v>1</v>
          </cell>
        </row>
        <row r="66">
          <cell r="A66" t="str">
            <v>330700415612</v>
          </cell>
          <cell r="B66" t="str">
            <v>80.99.901131</v>
          </cell>
          <cell r="C66" t="str">
            <v>(废旧物资)-传感器</v>
          </cell>
        </row>
        <row r="66">
          <cell r="E66" t="str">
            <v>金华铁塔物资库（废料余料）</v>
          </cell>
          <cell r="F66" t="str">
            <v>无*霍尔传感器电流型输入50A**义乌下楼宅（6.13）*330782908000000628**330700415612**待废旧</v>
          </cell>
          <cell r="G66" t="str">
            <v>个</v>
          </cell>
          <cell r="H66">
            <v>1</v>
          </cell>
        </row>
        <row r="67">
          <cell r="A67" t="str">
            <v>330700419819</v>
          </cell>
          <cell r="B67" t="str">
            <v>80.99.901209</v>
          </cell>
          <cell r="C67" t="str">
            <v>(废旧物资)-断路器</v>
          </cell>
        </row>
        <row r="67">
          <cell r="E67" t="str">
            <v>金华铁塔物资库（废料余料）</v>
          </cell>
          <cell r="F67" t="str">
            <v>无*直流分路断路器(100A)**义乌下楼宅（6.13）*330782908000000628**330700419819**待废旧</v>
          </cell>
          <cell r="G67" t="str">
            <v>个</v>
          </cell>
          <cell r="H67">
            <v>1</v>
          </cell>
        </row>
        <row r="68">
          <cell r="A68" t="str">
            <v>330700426295</v>
          </cell>
          <cell r="B68" t="str">
            <v>80.99.901209</v>
          </cell>
          <cell r="C68" t="str">
            <v>(废旧物资)-断路器</v>
          </cell>
        </row>
        <row r="68">
          <cell r="E68" t="str">
            <v>金华铁塔物资库（废料余料）</v>
          </cell>
          <cell r="F68" t="str">
            <v>无*直流分路断路器(50A)**义乌下楼宅（6.13）*330782908000000628**330700426295**待废旧</v>
          </cell>
          <cell r="G68" t="str">
            <v>个</v>
          </cell>
          <cell r="H68">
            <v>1</v>
          </cell>
        </row>
        <row r="69">
          <cell r="A69" t="str">
            <v>330700419821</v>
          </cell>
          <cell r="B69" t="str">
            <v>80.99.901212</v>
          </cell>
          <cell r="C69" t="str">
            <v>(废旧物资)-防盗笼</v>
          </cell>
        </row>
        <row r="69">
          <cell r="E69" t="str">
            <v>金华铁塔物资库（废料余料）</v>
          </cell>
          <cell r="F69" t="str">
            <v>无*空调室外机防盗网**义乌下楼宅（6.13）*330782908000000628**330700419821**待废旧</v>
          </cell>
          <cell r="G69" t="str">
            <v>个</v>
          </cell>
          <cell r="H69">
            <v>1</v>
          </cell>
        </row>
        <row r="70">
          <cell r="A70" t="str">
            <v>330700341394</v>
          </cell>
          <cell r="B70" t="str">
            <v>80.99.900925</v>
          </cell>
          <cell r="C70" t="str">
            <v>(废旧物资)-监控</v>
          </cell>
        </row>
        <row r="70">
          <cell r="E70" t="str">
            <v>金华铁塔物资库（废料余料）</v>
          </cell>
          <cell r="F70" t="str">
            <v>无*监控**永康白雁口（6.14）*330784908000001089**330700341394**待废旧</v>
          </cell>
          <cell r="G70" t="str">
            <v>个</v>
          </cell>
          <cell r="H70">
            <v>1</v>
          </cell>
        </row>
        <row r="71">
          <cell r="A71" t="str">
            <v>330700339515</v>
          </cell>
          <cell r="B71" t="str">
            <v>80.99.900925</v>
          </cell>
          <cell r="C71" t="str">
            <v>(废旧物资)-监控</v>
          </cell>
        </row>
        <row r="71">
          <cell r="E71" t="str">
            <v>金华铁塔物资库（废料余料）</v>
          </cell>
          <cell r="F71" t="str">
            <v>无*监控**永康大花园-2（6.14）*330784908000001515**330700339515**待废旧</v>
          </cell>
          <cell r="G71" t="str">
            <v>个</v>
          </cell>
          <cell r="H71">
            <v>1</v>
          </cell>
        </row>
        <row r="72">
          <cell r="A72" t="str">
            <v>330700339488</v>
          </cell>
          <cell r="B72" t="str">
            <v>80.99.900925</v>
          </cell>
          <cell r="C72" t="str">
            <v>(废旧物资)-监控</v>
          </cell>
        </row>
        <row r="72">
          <cell r="E72" t="str">
            <v>金华铁塔物资库（废料余料）</v>
          </cell>
          <cell r="F72" t="str">
            <v>无*监控**永康大塘沿二（6.14）*33078401000271**330700339488**待废旧</v>
          </cell>
          <cell r="G72" t="str">
            <v>个</v>
          </cell>
          <cell r="H72">
            <v>1</v>
          </cell>
        </row>
        <row r="73">
          <cell r="A73" t="str">
            <v>330700339495</v>
          </cell>
          <cell r="B73" t="str">
            <v>80.99.900925</v>
          </cell>
          <cell r="C73" t="str">
            <v>(废旧物资)-监控</v>
          </cell>
        </row>
        <row r="73">
          <cell r="E73" t="str">
            <v>金华铁塔物资库（废料余料）</v>
          </cell>
          <cell r="F73" t="str">
            <v>无*监控**永康大屋-2（6.14）*330784908000001215**330700339495**待废旧</v>
          </cell>
          <cell r="G73" t="str">
            <v>个</v>
          </cell>
          <cell r="H73">
            <v>1</v>
          </cell>
        </row>
        <row r="74">
          <cell r="A74" t="str">
            <v>330700341859</v>
          </cell>
          <cell r="B74" t="str">
            <v>80.99.900925</v>
          </cell>
          <cell r="C74" t="str">
            <v>(废旧物资)-监控</v>
          </cell>
        </row>
        <row r="74">
          <cell r="E74" t="str">
            <v>金华铁塔物资库（废料余料）</v>
          </cell>
          <cell r="F74" t="str">
            <v>无*监控**永康东城栋陇（6.14）*330784908000001190**330700341859**待废旧</v>
          </cell>
          <cell r="G74" t="str">
            <v>个</v>
          </cell>
          <cell r="H74">
            <v>1</v>
          </cell>
        </row>
        <row r="75">
          <cell r="A75" t="str">
            <v>330700339476</v>
          </cell>
          <cell r="B75" t="str">
            <v>80.99.900925</v>
          </cell>
          <cell r="C75" t="str">
            <v>(废旧物资)-监控</v>
          </cell>
        </row>
        <row r="75">
          <cell r="E75" t="str">
            <v>金华铁塔物资库（废料余料）</v>
          </cell>
          <cell r="F75" t="str">
            <v>无*监控**永康枫林（6.14）*330784908000001544**330700339476**待废旧</v>
          </cell>
          <cell r="G75" t="str">
            <v>个</v>
          </cell>
          <cell r="H75">
            <v>1</v>
          </cell>
        </row>
        <row r="76">
          <cell r="A76" t="str">
            <v>330700339493</v>
          </cell>
          <cell r="B76" t="str">
            <v>80.99.900925</v>
          </cell>
          <cell r="C76" t="str">
            <v>(废旧物资)-监控</v>
          </cell>
        </row>
        <row r="76">
          <cell r="E76" t="str">
            <v>金华铁塔物资库（废料余料）</v>
          </cell>
          <cell r="F76" t="str">
            <v>无*监控**永康枫林（6.14）*330784908000001544**330700339493**待废旧</v>
          </cell>
          <cell r="G76" t="str">
            <v>个</v>
          </cell>
          <cell r="H76">
            <v>1</v>
          </cell>
        </row>
        <row r="77">
          <cell r="A77" t="str">
            <v>330700341403</v>
          </cell>
          <cell r="B77" t="str">
            <v>80.99.900925</v>
          </cell>
          <cell r="C77" t="str">
            <v>(废旧物资)-监控</v>
          </cell>
        </row>
        <row r="77">
          <cell r="E77" t="str">
            <v>金华铁塔物资库（废料余料）</v>
          </cell>
          <cell r="F77" t="str">
            <v>无*监控**永康江南下山门（6.14）*330784908000001131**330700341403**待废旧</v>
          </cell>
          <cell r="G77" t="str">
            <v>个</v>
          </cell>
          <cell r="H77">
            <v>1</v>
          </cell>
        </row>
        <row r="78">
          <cell r="A78" t="str">
            <v>330700342847</v>
          </cell>
          <cell r="B78" t="str">
            <v>80.99.900925</v>
          </cell>
          <cell r="C78" t="str">
            <v>(废旧物资)-监控</v>
          </cell>
        </row>
        <row r="78">
          <cell r="E78" t="str">
            <v>金华铁塔物资库（废料余料）</v>
          </cell>
          <cell r="F78" t="str">
            <v>无*监控**永康科技园先行（6.14）*330784908000000391**330700342847**待废旧</v>
          </cell>
          <cell r="G78" t="str">
            <v>个</v>
          </cell>
          <cell r="H78">
            <v>1</v>
          </cell>
        </row>
        <row r="79">
          <cell r="A79" t="str">
            <v>330700311087</v>
          </cell>
          <cell r="B79" t="str">
            <v>80.99.900925</v>
          </cell>
          <cell r="C79" t="str">
            <v>(废旧物资)-监控</v>
          </cell>
        </row>
        <row r="79">
          <cell r="E79" t="str">
            <v>金华铁塔物资库（废料余料）</v>
          </cell>
          <cell r="F79" t="str">
            <v>无*监控**永康平田（6.14）*330784500000000074**330700311087**待废旧</v>
          </cell>
          <cell r="G79" t="str">
            <v>个</v>
          </cell>
          <cell r="H79">
            <v>1</v>
          </cell>
        </row>
        <row r="80">
          <cell r="A80" t="str">
            <v>330700320851</v>
          </cell>
          <cell r="B80" t="str">
            <v>80.99.900925</v>
          </cell>
          <cell r="C80" t="str">
            <v>(废旧物资)-监控</v>
          </cell>
        </row>
        <row r="80">
          <cell r="E80" t="str">
            <v>金华铁塔物资库（废料余料）</v>
          </cell>
          <cell r="F80" t="str">
            <v>无*监控**永康平田（6.14）*330784500000000074**330700320851**待废旧</v>
          </cell>
          <cell r="G80" t="str">
            <v>个</v>
          </cell>
          <cell r="H80">
            <v>1</v>
          </cell>
        </row>
        <row r="81">
          <cell r="A81" t="str">
            <v>330700322006</v>
          </cell>
          <cell r="B81" t="str">
            <v>80.99.900925</v>
          </cell>
          <cell r="C81" t="str">
            <v>(废旧物资)-监控</v>
          </cell>
        </row>
        <row r="81">
          <cell r="E81" t="str">
            <v>金华铁塔物资库（废料余料）</v>
          </cell>
          <cell r="F81" t="str">
            <v>无*监控**永康七里经堂L（6.14）*330784500000000110**330700322006**待废旧</v>
          </cell>
          <cell r="G81" t="str">
            <v>个</v>
          </cell>
          <cell r="H81">
            <v>1</v>
          </cell>
        </row>
        <row r="82">
          <cell r="A82" t="str">
            <v>330700339501</v>
          </cell>
          <cell r="B82" t="str">
            <v>80.99.900925</v>
          </cell>
          <cell r="C82" t="str">
            <v>(废旧物资)-监控</v>
          </cell>
        </row>
        <row r="82">
          <cell r="E82" t="str">
            <v>金华铁塔物资库（废料余料）</v>
          </cell>
          <cell r="F82" t="str">
            <v>无*监控**永康石湖坑（6.14）*330784908000001415**330700339501**待废旧</v>
          </cell>
          <cell r="G82" t="str">
            <v>个</v>
          </cell>
          <cell r="H82">
            <v>1</v>
          </cell>
        </row>
        <row r="83">
          <cell r="A83" t="str">
            <v>330700322211</v>
          </cell>
          <cell r="B83" t="str">
            <v>80.99.900925</v>
          </cell>
          <cell r="C83" t="str">
            <v>(废旧物资)-监控</v>
          </cell>
        </row>
        <row r="83">
          <cell r="E83" t="str">
            <v>金华铁塔物资库（废料余料）</v>
          </cell>
          <cell r="F83" t="str">
            <v>无*监控**永康石柱东南（6.14）*330784500000000102**330700322211**待废旧</v>
          </cell>
          <cell r="G83" t="str">
            <v>个</v>
          </cell>
          <cell r="H83">
            <v>1</v>
          </cell>
        </row>
        <row r="84">
          <cell r="A84" t="str">
            <v>330700322727</v>
          </cell>
          <cell r="B84" t="str">
            <v>80.99.900925</v>
          </cell>
          <cell r="C84" t="str">
            <v>(废旧物资)-监控</v>
          </cell>
        </row>
        <row r="84">
          <cell r="E84" t="str">
            <v>金华铁塔物资库（废料余料）</v>
          </cell>
          <cell r="F84" t="str">
            <v>无*监控**永康西城驮陈（6.14）*330784500000000117**330700322727**待废旧</v>
          </cell>
          <cell r="G84" t="str">
            <v>个</v>
          </cell>
          <cell r="H84">
            <v>1</v>
          </cell>
        </row>
        <row r="85">
          <cell r="A85" t="str">
            <v>330700318537</v>
          </cell>
          <cell r="B85" t="str">
            <v>80.99.900925</v>
          </cell>
          <cell r="C85" t="str">
            <v>(废旧物资)-监控</v>
          </cell>
        </row>
        <row r="85">
          <cell r="E85" t="str">
            <v>金华铁塔物资库（废料余料）</v>
          </cell>
          <cell r="F85" t="str">
            <v>无*监控**永康西溪四百街（6.14）*330784500000000092**330700318537**待废旧</v>
          </cell>
          <cell r="G85" t="str">
            <v>个</v>
          </cell>
          <cell r="H85">
            <v>1</v>
          </cell>
        </row>
        <row r="86">
          <cell r="A86" t="str">
            <v>330700343885</v>
          </cell>
          <cell r="B86" t="str">
            <v>80.99.900925</v>
          </cell>
          <cell r="C86" t="str">
            <v>(废旧物资)-监控</v>
          </cell>
        </row>
        <row r="86">
          <cell r="E86" t="str">
            <v>金华铁塔物资库（废料余料）</v>
          </cell>
          <cell r="F86" t="str">
            <v>无*监控**永康新店三（6.14）*330784010000000359**330700343885**待废旧</v>
          </cell>
          <cell r="G86" t="str">
            <v>个</v>
          </cell>
          <cell r="H86">
            <v>1</v>
          </cell>
        </row>
        <row r="87">
          <cell r="A87" t="str">
            <v>330700321681</v>
          </cell>
          <cell r="B87" t="str">
            <v>80.99.900925</v>
          </cell>
          <cell r="C87" t="str">
            <v>(废旧物资)-监控</v>
          </cell>
        </row>
        <row r="87">
          <cell r="E87" t="str">
            <v>金华铁塔物资库（废料余料）</v>
          </cell>
          <cell r="F87" t="str">
            <v>无*监控**永康姚岭山（6.14）*330784500000000089**330700321681**待废旧</v>
          </cell>
          <cell r="G87" t="str">
            <v>个</v>
          </cell>
          <cell r="H87">
            <v>1</v>
          </cell>
        </row>
        <row r="88">
          <cell r="A88" t="str">
            <v>330700332998</v>
          </cell>
          <cell r="B88" t="str">
            <v>80.99.900925</v>
          </cell>
          <cell r="C88" t="str">
            <v>(废旧物资)-监控</v>
          </cell>
        </row>
        <row r="88">
          <cell r="E88" t="str">
            <v>金华铁塔物资库（废料余料）</v>
          </cell>
          <cell r="F88" t="str">
            <v>无*监控**永康芝英街头（6.14）*330784500000000079**330700332998**待废旧</v>
          </cell>
          <cell r="G88" t="str">
            <v>个</v>
          </cell>
          <cell r="H88">
            <v>1</v>
          </cell>
        </row>
        <row r="89">
          <cell r="A89" t="str">
            <v>330700140393</v>
          </cell>
          <cell r="B89" t="str">
            <v>80.99.900869</v>
          </cell>
          <cell r="C89" t="str">
            <v>(废旧物资)-开关电源</v>
          </cell>
        </row>
        <row r="89">
          <cell r="E89" t="str">
            <v>金华铁塔物资库（废料余料）</v>
          </cell>
          <cell r="F89" t="str">
            <v>无*嵌入式**武义白水坑（6.14）*330723908000000644**330700140393**废旧</v>
          </cell>
          <cell r="G89" t="str">
            <v>架</v>
          </cell>
          <cell r="H89">
            <v>1</v>
          </cell>
        </row>
        <row r="90">
          <cell r="A90" t="str">
            <v>330700324640</v>
          </cell>
          <cell r="B90" t="str">
            <v>80.99.900869</v>
          </cell>
          <cell r="C90" t="str">
            <v>(废旧物资)-开关电源</v>
          </cell>
        </row>
        <row r="90">
          <cell r="E90" t="str">
            <v>金华铁塔物资库（废料余料）</v>
          </cell>
          <cell r="F90" t="str">
            <v>无*嵌入式**武义大莱（6.14）*330723908000000450**330700324640**废旧</v>
          </cell>
          <cell r="G90" t="str">
            <v>架</v>
          </cell>
          <cell r="H90">
            <v>1</v>
          </cell>
        </row>
        <row r="91">
          <cell r="A91" t="str">
            <v>330700111521</v>
          </cell>
          <cell r="B91" t="str">
            <v>80.99.900869</v>
          </cell>
          <cell r="C91" t="str">
            <v>(废旧物资)-开关电源</v>
          </cell>
        </row>
        <row r="91">
          <cell r="E91" t="str">
            <v>金华铁塔物资库（废料余料）</v>
          </cell>
          <cell r="F91" t="str">
            <v>无*组合式**武义大塘口（6.14）*330723908000000477**330700111521**废旧</v>
          </cell>
          <cell r="G91" t="str">
            <v>架</v>
          </cell>
          <cell r="H91">
            <v>1</v>
          </cell>
        </row>
        <row r="92">
          <cell r="A92" t="str">
            <v>330700162606</v>
          </cell>
          <cell r="B92" t="str">
            <v>80.99.900869</v>
          </cell>
          <cell r="C92" t="str">
            <v>(废旧物资)-开关电源</v>
          </cell>
        </row>
        <row r="92">
          <cell r="E92" t="str">
            <v>金华铁塔物资库（废料余料）</v>
          </cell>
          <cell r="F92" t="str">
            <v>无*组合式**武义履坦坛头（6.14）*330723908000000378**330700162606**废旧</v>
          </cell>
          <cell r="G92" t="str">
            <v>架</v>
          </cell>
          <cell r="H92">
            <v>1</v>
          </cell>
        </row>
        <row r="93">
          <cell r="A93" t="str">
            <v>330700162445</v>
          </cell>
          <cell r="B93" t="str">
            <v>80.99.900869</v>
          </cell>
          <cell r="C93" t="str">
            <v>(废旧物资)-开关电源</v>
          </cell>
        </row>
        <row r="93">
          <cell r="E93" t="str">
            <v>金华铁塔物资库（废料余料）</v>
          </cell>
          <cell r="F93" t="str">
            <v>无*组合式**武义明招大厦（6.14）*330723908000000764**330700162445**废旧</v>
          </cell>
          <cell r="G93" t="str">
            <v>架</v>
          </cell>
          <cell r="H93">
            <v>1</v>
          </cell>
        </row>
        <row r="94">
          <cell r="A94" t="str">
            <v>330700119037</v>
          </cell>
          <cell r="B94" t="str">
            <v>80.99.900869</v>
          </cell>
          <cell r="C94" t="str">
            <v>(废旧物资)-开关电源</v>
          </cell>
        </row>
        <row r="94">
          <cell r="E94" t="str">
            <v>金华铁塔物资库（废料余料）</v>
          </cell>
          <cell r="F94" t="str">
            <v>无*组合式**武义上田（6.14）*330723908000000775**330700119037**废旧</v>
          </cell>
          <cell r="G94" t="str">
            <v>架</v>
          </cell>
          <cell r="H94">
            <v>1</v>
          </cell>
        </row>
        <row r="95">
          <cell r="A95" t="str">
            <v>330700134382</v>
          </cell>
          <cell r="B95" t="str">
            <v>80.99.900869</v>
          </cell>
          <cell r="C95" t="str">
            <v>(废旧物资)-开关电源</v>
          </cell>
        </row>
        <row r="95">
          <cell r="E95" t="str">
            <v>金华铁塔物资库（废料余料）</v>
          </cell>
          <cell r="F95" t="str">
            <v>无*组合式**武义深塘工业区-2（6.14）*33072390800000498**330700134382**废旧</v>
          </cell>
          <cell r="G95" t="str">
            <v>架</v>
          </cell>
          <cell r="H95">
            <v>1</v>
          </cell>
        </row>
        <row r="96">
          <cell r="A96" t="str">
            <v>330700106955</v>
          </cell>
          <cell r="B96" t="str">
            <v>80.99.900869</v>
          </cell>
          <cell r="C96" t="str">
            <v>(废旧物资)-开关电源</v>
          </cell>
        </row>
        <row r="96">
          <cell r="E96" t="str">
            <v>金华铁塔物资库（废料余料）</v>
          </cell>
          <cell r="F96" t="str">
            <v>无*组合式**武义水背下（6.14）*330723908000000464**330700106955**废旧</v>
          </cell>
          <cell r="G96" t="str">
            <v>架</v>
          </cell>
          <cell r="H96">
            <v>1</v>
          </cell>
        </row>
        <row r="97">
          <cell r="A97" t="str">
            <v>330700122565</v>
          </cell>
          <cell r="B97" t="str">
            <v>80.99.900869</v>
          </cell>
          <cell r="C97" t="str">
            <v>(废旧物资)-开关电源</v>
          </cell>
        </row>
        <row r="97">
          <cell r="E97" t="str">
            <v>金华铁塔物资库（废料余料）</v>
          </cell>
          <cell r="F97" t="str">
            <v>无*组合式**武义桐琴胡干畈（6.14）*330723908000000071**330700122565**废旧</v>
          </cell>
          <cell r="G97" t="str">
            <v>架</v>
          </cell>
          <cell r="H97">
            <v>1</v>
          </cell>
        </row>
        <row r="98">
          <cell r="A98" t="str">
            <v>330700170376</v>
          </cell>
          <cell r="B98" t="str">
            <v>80.99.900869</v>
          </cell>
          <cell r="C98" t="str">
            <v>(废旧物资)-开关电源</v>
          </cell>
        </row>
        <row r="98">
          <cell r="E98" t="str">
            <v>金华铁塔物资库（废料余料）</v>
          </cell>
          <cell r="F98" t="str">
            <v>无*组合式**武义项湾（6.14）*330723908000000648**330700170376**废旧</v>
          </cell>
          <cell r="G98" t="str">
            <v>架</v>
          </cell>
          <cell r="H98">
            <v>1</v>
          </cell>
        </row>
        <row r="99">
          <cell r="A99" t="str">
            <v>330700116660</v>
          </cell>
          <cell r="B99" t="str">
            <v>80.99.900869</v>
          </cell>
          <cell r="C99" t="str">
            <v>(废旧物资)-开关电源</v>
          </cell>
        </row>
        <row r="99">
          <cell r="E99" t="str">
            <v>金华铁塔物资库（废料余料）</v>
          </cell>
          <cell r="F99" t="str">
            <v>无*组合式**武义赵宅（6.14）*330723908000000807**330700116660**废旧</v>
          </cell>
          <cell r="G99" t="str">
            <v>架</v>
          </cell>
          <cell r="H99">
            <v>1</v>
          </cell>
        </row>
        <row r="100">
          <cell r="A100" t="str">
            <v>330700141431</v>
          </cell>
          <cell r="B100" t="str">
            <v>80.99.900869</v>
          </cell>
          <cell r="C100" t="str">
            <v>(废旧物资)-开关电源</v>
          </cell>
        </row>
        <row r="100">
          <cell r="E100" t="str">
            <v>金华铁塔物资库（废料余料）</v>
          </cell>
          <cell r="F100" t="str">
            <v>无*组合式**武义子坑（6.14）*330723908000000535**330700141431**废旧</v>
          </cell>
          <cell r="G100" t="str">
            <v>架</v>
          </cell>
          <cell r="H100">
            <v>1</v>
          </cell>
        </row>
        <row r="101">
          <cell r="A101" t="str">
            <v>330700322634</v>
          </cell>
          <cell r="B101" t="str">
            <v>80.99.900880</v>
          </cell>
          <cell r="C101" t="str">
            <v>(废旧物资)-空调</v>
          </cell>
        </row>
        <row r="101">
          <cell r="E101" t="str">
            <v>金华铁塔物资库（废料余料）</v>
          </cell>
          <cell r="F101" t="str">
            <v>无*2P**兰溪岩下（6.14）*330781908000000413**330700322634**废旧</v>
          </cell>
          <cell r="G101" t="str">
            <v>台</v>
          </cell>
          <cell r="H101">
            <v>1</v>
          </cell>
        </row>
        <row r="102">
          <cell r="A102" t="str">
            <v>330700121156</v>
          </cell>
          <cell r="B102" t="str">
            <v>80.99.900880</v>
          </cell>
          <cell r="C102" t="str">
            <v>(废旧物资)-空调</v>
          </cell>
        </row>
        <row r="102">
          <cell r="E102" t="str">
            <v>金华铁塔物资库（废料余料）</v>
          </cell>
          <cell r="F102" t="str">
            <v>无*3P**兰溪里店（6.14）*330781908000000460**330700121156**废旧</v>
          </cell>
          <cell r="G102" t="str">
            <v>台</v>
          </cell>
          <cell r="H102">
            <v>1</v>
          </cell>
        </row>
        <row r="103">
          <cell r="A103" t="str">
            <v>330700151179</v>
          </cell>
          <cell r="B103" t="str">
            <v>80.99.900880</v>
          </cell>
          <cell r="C103" t="str">
            <v>(废旧物资)-空调</v>
          </cell>
        </row>
        <row r="103">
          <cell r="E103" t="str">
            <v>金华铁塔物资库（废料余料）</v>
          </cell>
          <cell r="F103" t="str">
            <v>无*3P**兰溪马三村（6.14）*330781908000000276**330700151179**废旧</v>
          </cell>
          <cell r="G103" t="str">
            <v>台</v>
          </cell>
          <cell r="H103">
            <v>1</v>
          </cell>
        </row>
        <row r="104">
          <cell r="A104" t="str">
            <v>330700124458</v>
          </cell>
          <cell r="B104" t="str">
            <v>80.99.900880</v>
          </cell>
          <cell r="C104" t="str">
            <v>(废旧物资)-空调</v>
          </cell>
        </row>
        <row r="104">
          <cell r="E104" t="str">
            <v>金华铁塔物资库（废料余料）</v>
          </cell>
          <cell r="F104" t="str">
            <v>无*3P**武义桐琴-2（6.14）*330723908000000015**330700124458**废旧</v>
          </cell>
          <cell r="G104" t="str">
            <v>台</v>
          </cell>
          <cell r="H104">
            <v>1</v>
          </cell>
        </row>
        <row r="105">
          <cell r="A105" t="str">
            <v>330700423797</v>
          </cell>
          <cell r="B105" t="str">
            <v>80.99.900905</v>
          </cell>
          <cell r="C105" t="str">
            <v>(废旧物资)-模块</v>
          </cell>
        </row>
        <row r="105">
          <cell r="E105" t="str">
            <v>金华铁塔物资库（废料余料）</v>
          </cell>
          <cell r="F105" t="str">
            <v>无*高效模块50A**（6.14）*无**330700423797**废旧</v>
          </cell>
          <cell r="G105" t="str">
            <v>个</v>
          </cell>
          <cell r="H105">
            <v>1</v>
          </cell>
        </row>
        <row r="106">
          <cell r="A106" t="str">
            <v>330700341387</v>
          </cell>
          <cell r="B106" t="str">
            <v>80.99.900925</v>
          </cell>
          <cell r="C106" t="str">
            <v>(废旧物资)-监控</v>
          </cell>
        </row>
        <row r="106">
          <cell r="E106" t="str">
            <v>金华铁塔物资库（废料余料）</v>
          </cell>
          <cell r="F106" t="str">
            <v>无*监控**武义大田乡下弄村（6.14）*33072300000100**330700341387**废旧</v>
          </cell>
          <cell r="G106" t="str">
            <v>个</v>
          </cell>
          <cell r="H106">
            <v>1</v>
          </cell>
        </row>
        <row r="107">
          <cell r="A107" t="str">
            <v>330700321970</v>
          </cell>
          <cell r="B107" t="str">
            <v>80.99.900925</v>
          </cell>
          <cell r="C107" t="str">
            <v>(废旧物资)-监控</v>
          </cell>
        </row>
        <row r="107">
          <cell r="E107" t="str">
            <v>金华铁塔物资库（废料余料）</v>
          </cell>
          <cell r="F107" t="str">
            <v>无*监控**武义壶山王公里（6.14）*330723500000000135**330700321970**废旧</v>
          </cell>
          <cell r="G107" t="str">
            <v>个</v>
          </cell>
          <cell r="H107">
            <v>1</v>
          </cell>
        </row>
        <row r="108">
          <cell r="A108" t="str">
            <v>330700320441</v>
          </cell>
          <cell r="B108" t="str">
            <v>80.99.900925</v>
          </cell>
          <cell r="C108" t="str">
            <v>(废旧物资)-监控</v>
          </cell>
        </row>
        <row r="108">
          <cell r="E108" t="str">
            <v>金华铁塔物资库（废料余料）</v>
          </cell>
          <cell r="F108" t="str">
            <v>无*监控**武义金皮村（6.14）*330723500000000007**330700320441**废旧</v>
          </cell>
          <cell r="G108" t="str">
            <v>个</v>
          </cell>
          <cell r="H108">
            <v>1</v>
          </cell>
        </row>
        <row r="109">
          <cell r="A109" t="str">
            <v>330700317810</v>
          </cell>
          <cell r="B109" t="str">
            <v>80.99.900925</v>
          </cell>
          <cell r="C109" t="str">
            <v>(废旧物资)-监控</v>
          </cell>
        </row>
        <row r="109">
          <cell r="E109" t="str">
            <v>金华铁塔物资库（废料余料）</v>
          </cell>
          <cell r="F109" t="str">
            <v>无*监控**武义柳城云溪（6.14）*330723908000000350**330700317810**废旧</v>
          </cell>
          <cell r="G109" t="str">
            <v>个</v>
          </cell>
          <cell r="H109">
            <v>1</v>
          </cell>
        </row>
        <row r="110">
          <cell r="A110" t="str">
            <v>330700320119</v>
          </cell>
          <cell r="B110" t="str">
            <v>80.99.900925</v>
          </cell>
          <cell r="C110" t="str">
            <v>(废旧物资)-监控</v>
          </cell>
        </row>
        <row r="110">
          <cell r="E110" t="str">
            <v>金华铁塔物资库（废料余料）</v>
          </cell>
          <cell r="F110" t="str">
            <v>无*监控**武义余西（6.14）*33072300000200**330700320119**废旧</v>
          </cell>
          <cell r="G110" t="str">
            <v>个</v>
          </cell>
          <cell r="H110">
            <v>1</v>
          </cell>
        </row>
        <row r="111">
          <cell r="A111" t="str">
            <v>330700424623</v>
          </cell>
          <cell r="B111" t="str">
            <v>80.99.900865</v>
          </cell>
          <cell r="C111" t="str">
            <v>(废旧物资)-电源线</v>
          </cell>
        </row>
        <row r="111">
          <cell r="E111" t="str">
            <v>金华铁塔物资库（废料余料）</v>
          </cell>
          <cell r="F111" t="str">
            <v>无*4x16方30米/根**东阳蟾院（6.18）*330783908000000758**330700424623**废旧</v>
          </cell>
          <cell r="G111" t="str">
            <v>根</v>
          </cell>
          <cell r="H111">
            <v>1</v>
          </cell>
        </row>
        <row r="112">
          <cell r="A112" t="str">
            <v>330700174766</v>
          </cell>
          <cell r="B112" t="str">
            <v>80.99.900866</v>
          </cell>
          <cell r="C112" t="str">
            <v>(废旧物资)-交流配电箱</v>
          </cell>
        </row>
        <row r="112">
          <cell r="E112" t="str">
            <v>金华铁塔物资库（废料余料）</v>
          </cell>
          <cell r="F112" t="str">
            <v>威尔贝*交流配电箱**东阳蟾院（6.18）*330783908000000758**330700174766**废旧</v>
          </cell>
          <cell r="G112" t="str">
            <v>个</v>
          </cell>
          <cell r="H112">
            <v>1</v>
          </cell>
        </row>
        <row r="113">
          <cell r="A113" t="str">
            <v>330700373879</v>
          </cell>
          <cell r="B113" t="str">
            <v>80.99.900903</v>
          </cell>
          <cell r="C113" t="str">
            <v>(废旧物资)-门禁</v>
          </cell>
        </row>
        <row r="113">
          <cell r="E113" t="str">
            <v>金华铁塔物资库（废料余料）</v>
          </cell>
          <cell r="F113" t="str">
            <v>无*门禁配套物资电源转换模块**东阳蟾院（6.18）*330783908000000758**330700373879**废旧</v>
          </cell>
          <cell r="G113" t="str">
            <v>个</v>
          </cell>
          <cell r="H113">
            <v>1</v>
          </cell>
        </row>
        <row r="114">
          <cell r="A114" t="str">
            <v>330700418188</v>
          </cell>
          <cell r="B114" t="str">
            <v>80.99.901120</v>
          </cell>
          <cell r="C114" t="str">
            <v>(废旧物资)-空调控制器</v>
          </cell>
        </row>
        <row r="114">
          <cell r="E114" t="str">
            <v>金华铁塔物资库（废料余料）</v>
          </cell>
          <cell r="F114" t="str">
            <v>无*空调控制器控制器红外模块**东阳蟾院（6.18）*330783908000000758**330700418188**废旧</v>
          </cell>
          <cell r="G114" t="str">
            <v>个</v>
          </cell>
          <cell r="H114">
            <v>1</v>
          </cell>
        </row>
        <row r="115">
          <cell r="A115" t="str">
            <v>330700381532</v>
          </cell>
          <cell r="B115" t="str">
            <v>80.99.901120</v>
          </cell>
          <cell r="C115" t="str">
            <v>(废旧物资)-空调控制器</v>
          </cell>
        </row>
        <row r="115">
          <cell r="E115" t="str">
            <v>金华铁塔物资库（废料余料）</v>
          </cell>
          <cell r="F115" t="str">
            <v>无*智能空调控制器**东阳蟾院（6.18）*330783908000000758**330700381532**废旧</v>
          </cell>
          <cell r="G115" t="str">
            <v>个</v>
          </cell>
          <cell r="H115">
            <v>1</v>
          </cell>
        </row>
        <row r="116">
          <cell r="A116" t="str">
            <v>330700387846</v>
          </cell>
          <cell r="B116" t="str">
            <v>80.99.901198</v>
          </cell>
          <cell r="C116" t="str">
            <v>(废旧物资)-熔断器</v>
          </cell>
        </row>
        <row r="116">
          <cell r="E116" t="str">
            <v>金华铁塔物资库（废料余料）</v>
          </cell>
          <cell r="F116" t="str">
            <v>无*160A熔断器**东阳蟾院（6.18）*330783908000000758**330700387846**废旧</v>
          </cell>
          <cell r="G116" t="str">
            <v>个</v>
          </cell>
          <cell r="H116">
            <v>1</v>
          </cell>
        </row>
        <row r="117">
          <cell r="A117" t="str">
            <v>330700109502</v>
          </cell>
          <cell r="B117" t="str">
            <v>80.99.900869</v>
          </cell>
          <cell r="C117" t="str">
            <v>(废旧物资)-开关电源</v>
          </cell>
        </row>
        <row r="117">
          <cell r="E117" t="str">
            <v>金华铁塔物资库（废料余料）</v>
          </cell>
          <cell r="F117" t="str">
            <v>中恒*组合式*含2模块*东阳蟾院（6.18）*330783908000000758**330700109502**废旧</v>
          </cell>
          <cell r="G117" t="str">
            <v>架</v>
          </cell>
          <cell r="H117">
            <v>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4" sqref="F4:F5"/>
    </sheetView>
  </sheetViews>
  <sheetFormatPr defaultColWidth="8.86363636363636" defaultRowHeight="14" outlineLevelRow="4" outlineLevelCol="5"/>
  <cols>
    <col min="1" max="1" width="14.6363636363636" style="68" customWidth="1"/>
    <col min="2" max="2" width="9.5" style="69" customWidth="1"/>
    <col min="3" max="4" width="16.5" style="70" customWidth="1"/>
    <col min="5" max="5" width="12.5" style="71" customWidth="1"/>
    <col min="6" max="6" width="16.5" style="70" customWidth="1"/>
  </cols>
  <sheetData>
    <row r="1" spans="1:6">
      <c r="A1" s="72" t="s">
        <v>0</v>
      </c>
      <c r="B1" s="73" t="s">
        <v>1</v>
      </c>
      <c r="C1" s="63" t="s">
        <v>2</v>
      </c>
      <c r="D1" s="63" t="s">
        <v>3</v>
      </c>
      <c r="E1" s="74" t="s">
        <v>4</v>
      </c>
      <c r="F1" s="63" t="s">
        <v>5</v>
      </c>
    </row>
    <row r="2" spans="1:6">
      <c r="A2" s="72" t="s">
        <v>6</v>
      </c>
      <c r="B2" s="73">
        <v>65</v>
      </c>
      <c r="C2" s="63">
        <v>296325.16</v>
      </c>
      <c r="D2" s="63">
        <v>9763.28</v>
      </c>
      <c r="E2" s="74">
        <f>D2/C2</f>
        <v>0.0329478603841807</v>
      </c>
      <c r="F2" s="75">
        <v>34167.35</v>
      </c>
    </row>
    <row r="3" spans="1:6">
      <c r="A3" s="72" t="s">
        <v>7</v>
      </c>
      <c r="B3" s="73">
        <v>93</v>
      </c>
      <c r="C3" s="63">
        <v>388964.67</v>
      </c>
      <c r="D3" s="63">
        <v>105604.1</v>
      </c>
      <c r="E3" s="74">
        <f>D3/C3</f>
        <v>0.271500493862335</v>
      </c>
      <c r="F3" s="75">
        <v>35922.87</v>
      </c>
    </row>
    <row r="4" spans="1:6">
      <c r="A4" s="72" t="s">
        <v>8</v>
      </c>
      <c r="B4" s="73">
        <v>90</v>
      </c>
      <c r="C4" s="63">
        <v>282565.86</v>
      </c>
      <c r="D4" s="63">
        <v>12747.42</v>
      </c>
      <c r="E4" s="74">
        <f>D4/C4</f>
        <v>0.045113093280271</v>
      </c>
      <c r="F4" s="76">
        <v>41326.96</v>
      </c>
    </row>
    <row r="5" spans="1:6">
      <c r="A5" s="72" t="s">
        <v>9</v>
      </c>
      <c r="B5" s="73">
        <f>SUM(B2:B4)</f>
        <v>248</v>
      </c>
      <c r="C5" s="63">
        <f>SUM(C2:C4)</f>
        <v>967855.69</v>
      </c>
      <c r="D5" s="63">
        <f>SUM(D2:D4)</f>
        <v>128114.8</v>
      </c>
      <c r="E5" s="74">
        <f>D5/C5</f>
        <v>0.132369733756486</v>
      </c>
      <c r="F5" s="63">
        <f>SUM(F2:F4)</f>
        <v>111417.18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zoomScale="90" zoomScaleNormal="90" workbookViewId="0">
      <pane ySplit="1" topLeftCell="A23" activePane="bottomLeft" state="frozen"/>
      <selection/>
      <selection pane="bottomLeft" activeCell="J1" sqref="J$1:J$1048576"/>
    </sheetView>
  </sheetViews>
  <sheetFormatPr defaultColWidth="9.86363636363636" defaultRowHeight="14"/>
  <cols>
    <col min="1" max="8" width="15.1363636363636" style="47" customWidth="1"/>
    <col min="9" max="9" width="18.3818181818182" style="47" customWidth="1"/>
    <col min="10" max="10" width="15.1363636363636" style="47" customWidth="1"/>
    <col min="11" max="11" width="18.6818181818182" style="47" customWidth="1"/>
    <col min="12" max="16384" width="9.86363636363636" style="47"/>
  </cols>
  <sheetData>
    <row r="1" s="44" customFormat="1" ht="56" spans="1:11">
      <c r="A1" s="48" t="s">
        <v>0</v>
      </c>
      <c r="B1" s="48" t="s">
        <v>10</v>
      </c>
      <c r="C1" s="49" t="s">
        <v>11</v>
      </c>
      <c r="D1" s="49" t="s">
        <v>12</v>
      </c>
      <c r="E1" s="48" t="s">
        <v>13</v>
      </c>
      <c r="F1" s="48" t="s">
        <v>14</v>
      </c>
      <c r="G1" s="48" t="s">
        <v>15</v>
      </c>
      <c r="H1" s="48" t="s">
        <v>16</v>
      </c>
      <c r="I1" s="63" t="s">
        <v>17</v>
      </c>
      <c r="J1" s="63" t="s">
        <v>18</v>
      </c>
      <c r="K1" s="49" t="s">
        <v>19</v>
      </c>
    </row>
    <row r="2" s="45" customFormat="1" ht="28" spans="1:11">
      <c r="A2" s="50" t="s">
        <v>6</v>
      </c>
      <c r="B2" s="40" t="s">
        <v>20</v>
      </c>
      <c r="C2" s="51" t="s">
        <v>21</v>
      </c>
      <c r="D2" s="51" t="s">
        <v>22</v>
      </c>
      <c r="E2" s="52" t="s">
        <v>23</v>
      </c>
      <c r="F2" s="52">
        <v>14</v>
      </c>
      <c r="G2" s="52" t="s">
        <v>24</v>
      </c>
      <c r="H2" s="52" t="s">
        <v>24</v>
      </c>
      <c r="I2" s="35">
        <v>936</v>
      </c>
      <c r="J2" s="64">
        <f>I2*F2</f>
        <v>13104</v>
      </c>
      <c r="K2" s="51" t="s">
        <v>25</v>
      </c>
    </row>
    <row r="3" s="45" customFormat="1" ht="28" spans="1:11">
      <c r="A3" s="50" t="s">
        <v>6</v>
      </c>
      <c r="B3" s="40" t="s">
        <v>20</v>
      </c>
      <c r="C3" s="51" t="s">
        <v>26</v>
      </c>
      <c r="D3" s="51" t="s">
        <v>27</v>
      </c>
      <c r="E3" s="52" t="s">
        <v>23</v>
      </c>
      <c r="F3" s="52">
        <v>5</v>
      </c>
      <c r="G3" s="52" t="s">
        <v>24</v>
      </c>
      <c r="H3" s="52" t="s">
        <v>24</v>
      </c>
      <c r="I3" s="35">
        <v>520</v>
      </c>
      <c r="J3" s="64">
        <f t="shared" ref="J3:J10" si="0">I3*F3</f>
        <v>2600</v>
      </c>
      <c r="K3" s="51" t="s">
        <v>25</v>
      </c>
    </row>
    <row r="4" s="45" customFormat="1" ht="15" spans="1:11">
      <c r="A4" s="50" t="s">
        <v>6</v>
      </c>
      <c r="B4" s="40" t="s">
        <v>20</v>
      </c>
      <c r="C4" s="51" t="s">
        <v>28</v>
      </c>
      <c r="D4" s="51" t="s">
        <v>28</v>
      </c>
      <c r="E4" s="52" t="s">
        <v>29</v>
      </c>
      <c r="F4" s="52">
        <v>24</v>
      </c>
      <c r="G4" s="52">
        <v>84</v>
      </c>
      <c r="H4" s="52" t="s">
        <v>24</v>
      </c>
      <c r="I4" s="35">
        <v>16</v>
      </c>
      <c r="J4" s="64">
        <f t="shared" si="0"/>
        <v>384</v>
      </c>
      <c r="K4" s="51"/>
    </row>
    <row r="5" s="45" customFormat="1" spans="1:11">
      <c r="A5" s="50" t="s">
        <v>6</v>
      </c>
      <c r="B5" s="40" t="s">
        <v>20</v>
      </c>
      <c r="C5" s="51" t="s">
        <v>30</v>
      </c>
      <c r="D5" s="52" t="s">
        <v>31</v>
      </c>
      <c r="E5" s="52" t="s">
        <v>29</v>
      </c>
      <c r="F5" s="52">
        <v>1</v>
      </c>
      <c r="G5" s="52">
        <v>1.5</v>
      </c>
      <c r="H5" s="52" t="s">
        <v>24</v>
      </c>
      <c r="I5" s="65" t="s">
        <v>32</v>
      </c>
      <c r="J5" s="64">
        <f>2270/1000*G5</f>
        <v>3.405</v>
      </c>
      <c r="K5" s="51"/>
    </row>
    <row r="6" s="45" customFormat="1" spans="1:11">
      <c r="A6" s="50" t="s">
        <v>6</v>
      </c>
      <c r="B6" s="40" t="s">
        <v>20</v>
      </c>
      <c r="C6" s="51" t="s">
        <v>33</v>
      </c>
      <c r="D6" s="52" t="s">
        <v>31</v>
      </c>
      <c r="E6" s="52" t="s">
        <v>29</v>
      </c>
      <c r="F6" s="52">
        <v>2</v>
      </c>
      <c r="G6" s="52">
        <v>47</v>
      </c>
      <c r="H6" s="52" t="s">
        <v>24</v>
      </c>
      <c r="I6" s="65" t="s">
        <v>32</v>
      </c>
      <c r="J6" s="64">
        <f>2270/1000*G6</f>
        <v>106.69</v>
      </c>
      <c r="K6" s="51" t="s">
        <v>30</v>
      </c>
    </row>
    <row r="7" s="45" customFormat="1" ht="15" spans="1:11">
      <c r="A7" s="50" t="s">
        <v>6</v>
      </c>
      <c r="B7" s="40" t="s">
        <v>20</v>
      </c>
      <c r="C7" s="51" t="s">
        <v>34</v>
      </c>
      <c r="D7" s="51" t="s">
        <v>34</v>
      </c>
      <c r="E7" s="52" t="s">
        <v>29</v>
      </c>
      <c r="F7" s="52">
        <v>19</v>
      </c>
      <c r="G7" s="51" t="s">
        <v>24</v>
      </c>
      <c r="H7" s="53">
        <v>0.75</v>
      </c>
      <c r="I7" s="35" t="s">
        <v>35</v>
      </c>
      <c r="J7" s="64">
        <f>(997*H7+198)*F7</f>
        <v>17969.25</v>
      </c>
      <c r="K7" s="51" t="s">
        <v>30</v>
      </c>
    </row>
    <row r="8" s="45" customFormat="1" ht="15" spans="1:11">
      <c r="A8" s="50" t="s">
        <v>7</v>
      </c>
      <c r="B8" s="40" t="s">
        <v>20</v>
      </c>
      <c r="C8" s="51" t="s">
        <v>36</v>
      </c>
      <c r="D8" s="51" t="s">
        <v>36</v>
      </c>
      <c r="E8" s="52" t="s">
        <v>29</v>
      </c>
      <c r="F8" s="52">
        <v>20</v>
      </c>
      <c r="G8" s="52"/>
      <c r="H8" s="52"/>
      <c r="I8" s="35">
        <v>936</v>
      </c>
      <c r="J8" s="64">
        <f t="shared" si="0"/>
        <v>18720</v>
      </c>
      <c r="K8" s="51" t="s">
        <v>37</v>
      </c>
    </row>
    <row r="9" s="45" customFormat="1" ht="28" spans="1:11">
      <c r="A9" s="50" t="s">
        <v>7</v>
      </c>
      <c r="B9" s="40" t="s">
        <v>20</v>
      </c>
      <c r="C9" s="51" t="s">
        <v>38</v>
      </c>
      <c r="D9" s="51" t="s">
        <v>39</v>
      </c>
      <c r="E9" s="52" t="s">
        <v>29</v>
      </c>
      <c r="F9" s="52">
        <v>3</v>
      </c>
      <c r="G9" s="52"/>
      <c r="H9" s="52"/>
      <c r="I9" s="35">
        <v>520</v>
      </c>
      <c r="J9" s="64">
        <f t="shared" si="0"/>
        <v>1560</v>
      </c>
      <c r="K9" s="51" t="s">
        <v>40</v>
      </c>
    </row>
    <row r="10" s="45" customFormat="1" ht="15" spans="1:11">
      <c r="A10" s="50" t="s">
        <v>7</v>
      </c>
      <c r="B10" s="40" t="s">
        <v>20</v>
      </c>
      <c r="C10" s="54" t="s">
        <v>41</v>
      </c>
      <c r="D10" s="54" t="s">
        <v>42</v>
      </c>
      <c r="E10" s="52"/>
      <c r="F10" s="52">
        <v>15</v>
      </c>
      <c r="G10" s="52"/>
      <c r="H10" s="53"/>
      <c r="I10" s="35">
        <v>107</v>
      </c>
      <c r="J10" s="64">
        <f t="shared" si="0"/>
        <v>1605</v>
      </c>
      <c r="K10" s="54"/>
    </row>
    <row r="11" s="45" customFormat="1" spans="1:11">
      <c r="A11" s="50" t="s">
        <v>7</v>
      </c>
      <c r="B11" s="40" t="s">
        <v>20</v>
      </c>
      <c r="C11" s="54" t="s">
        <v>43</v>
      </c>
      <c r="D11" s="52" t="s">
        <v>31</v>
      </c>
      <c r="E11" s="52" t="s">
        <v>29</v>
      </c>
      <c r="F11" s="52">
        <v>4</v>
      </c>
      <c r="G11" s="55">
        <v>10</v>
      </c>
      <c r="H11" s="53"/>
      <c r="I11" s="65" t="s">
        <v>32</v>
      </c>
      <c r="J11" s="64">
        <f t="shared" ref="J11:J13" si="1">2270/1000*G11</f>
        <v>22.7</v>
      </c>
      <c r="K11" s="54"/>
    </row>
    <row r="12" s="45" customFormat="1" spans="1:11">
      <c r="A12" s="50" t="s">
        <v>7</v>
      </c>
      <c r="B12" s="40" t="s">
        <v>20</v>
      </c>
      <c r="C12" s="54" t="s">
        <v>44</v>
      </c>
      <c r="D12" s="52" t="s">
        <v>31</v>
      </c>
      <c r="E12" s="52" t="s">
        <v>29</v>
      </c>
      <c r="F12" s="52">
        <v>4</v>
      </c>
      <c r="G12" s="55">
        <v>1.2</v>
      </c>
      <c r="H12" s="56"/>
      <c r="I12" s="65" t="s">
        <v>32</v>
      </c>
      <c r="J12" s="64">
        <f t="shared" si="1"/>
        <v>2.724</v>
      </c>
      <c r="K12" s="54"/>
    </row>
    <row r="13" s="45" customFormat="1" spans="1:11">
      <c r="A13" s="50" t="s">
        <v>7</v>
      </c>
      <c r="B13" s="40" t="s">
        <v>20</v>
      </c>
      <c r="C13" s="54" t="s">
        <v>45</v>
      </c>
      <c r="D13" s="52" t="s">
        <v>31</v>
      </c>
      <c r="E13" s="52" t="s">
        <v>29</v>
      </c>
      <c r="F13" s="52">
        <v>2</v>
      </c>
      <c r="G13" s="55">
        <v>0.6</v>
      </c>
      <c r="H13" s="56"/>
      <c r="I13" s="65" t="s">
        <v>32</v>
      </c>
      <c r="J13" s="64">
        <f t="shared" si="1"/>
        <v>1.362</v>
      </c>
      <c r="K13" s="54"/>
    </row>
    <row r="14" s="45" customFormat="1" ht="15" spans="1:11">
      <c r="A14" s="50" t="s">
        <v>7</v>
      </c>
      <c r="B14" s="40" t="s">
        <v>20</v>
      </c>
      <c r="C14" s="54" t="s">
        <v>46</v>
      </c>
      <c r="D14" s="54" t="s">
        <v>46</v>
      </c>
      <c r="E14" s="52" t="s">
        <v>29</v>
      </c>
      <c r="F14" s="52">
        <v>1</v>
      </c>
      <c r="G14" s="55"/>
      <c r="H14" s="57"/>
      <c r="I14" s="35">
        <v>3</v>
      </c>
      <c r="J14" s="64">
        <f t="shared" ref="J14:J20" si="2">I14*F14</f>
        <v>3</v>
      </c>
      <c r="K14" s="54"/>
    </row>
    <row r="15" s="45" customFormat="1" ht="15" spans="1:11">
      <c r="A15" s="50" t="s">
        <v>7</v>
      </c>
      <c r="B15" s="40" t="s">
        <v>20</v>
      </c>
      <c r="C15" s="54" t="s">
        <v>47</v>
      </c>
      <c r="D15" s="52" t="s">
        <v>31</v>
      </c>
      <c r="E15" s="52" t="s">
        <v>29</v>
      </c>
      <c r="F15" s="52">
        <v>3</v>
      </c>
      <c r="G15" s="55">
        <v>3.9</v>
      </c>
      <c r="H15" s="57"/>
      <c r="I15" s="65" t="s">
        <v>32</v>
      </c>
      <c r="J15" s="64">
        <f>2270/1000*G15</f>
        <v>8.853</v>
      </c>
      <c r="K15" s="54"/>
    </row>
    <row r="16" s="45" customFormat="1" ht="15" spans="1:11">
      <c r="A16" s="50" t="s">
        <v>7</v>
      </c>
      <c r="B16" s="40" t="s">
        <v>20</v>
      </c>
      <c r="C16" s="54" t="s">
        <v>48</v>
      </c>
      <c r="D16" s="52" t="s">
        <v>31</v>
      </c>
      <c r="E16" s="52" t="s">
        <v>29</v>
      </c>
      <c r="F16" s="52">
        <v>1</v>
      </c>
      <c r="G16" s="55">
        <v>1</v>
      </c>
      <c r="H16" s="57"/>
      <c r="I16" s="65" t="s">
        <v>32</v>
      </c>
      <c r="J16" s="64">
        <f>2270/1000*G16</f>
        <v>2.27</v>
      </c>
      <c r="K16" s="54"/>
    </row>
    <row r="17" s="45" customFormat="1" ht="15" spans="1:11">
      <c r="A17" s="50" t="s">
        <v>7</v>
      </c>
      <c r="B17" s="40" t="s">
        <v>20</v>
      </c>
      <c r="C17" s="54" t="s">
        <v>49</v>
      </c>
      <c r="D17" s="54" t="s">
        <v>49</v>
      </c>
      <c r="E17" s="52" t="s">
        <v>29</v>
      </c>
      <c r="F17" s="52">
        <v>10</v>
      </c>
      <c r="G17" s="55">
        <v>300</v>
      </c>
      <c r="H17" s="53"/>
      <c r="I17" s="35" t="s">
        <v>50</v>
      </c>
      <c r="J17" s="64">
        <f>10020/1000*G17</f>
        <v>3006</v>
      </c>
      <c r="K17" s="54"/>
    </row>
    <row r="18" s="45" customFormat="1" ht="15" spans="1:11">
      <c r="A18" s="50" t="s">
        <v>7</v>
      </c>
      <c r="B18" s="40" t="s">
        <v>20</v>
      </c>
      <c r="C18" s="54" t="s">
        <v>51</v>
      </c>
      <c r="D18" s="54" t="s">
        <v>51</v>
      </c>
      <c r="E18" s="52" t="s">
        <v>29</v>
      </c>
      <c r="F18" s="52">
        <v>1</v>
      </c>
      <c r="G18" s="55"/>
      <c r="H18" s="53"/>
      <c r="I18" s="35">
        <v>26</v>
      </c>
      <c r="J18" s="64">
        <f t="shared" si="2"/>
        <v>26</v>
      </c>
      <c r="K18" s="54"/>
    </row>
    <row r="19" s="45" customFormat="1" ht="15" spans="1:11">
      <c r="A19" s="50" t="s">
        <v>7</v>
      </c>
      <c r="B19" s="40" t="s">
        <v>20</v>
      </c>
      <c r="C19" s="54" t="s">
        <v>52</v>
      </c>
      <c r="D19" s="54" t="s">
        <v>53</v>
      </c>
      <c r="E19" s="52" t="s">
        <v>29</v>
      </c>
      <c r="F19" s="52">
        <v>2</v>
      </c>
      <c r="G19" s="55"/>
      <c r="H19" s="53"/>
      <c r="I19" s="35">
        <v>81</v>
      </c>
      <c r="J19" s="64">
        <f t="shared" si="2"/>
        <v>162</v>
      </c>
      <c r="K19" s="54"/>
    </row>
    <row r="20" s="45" customFormat="1" ht="15" spans="1:11">
      <c r="A20" s="50" t="s">
        <v>7</v>
      </c>
      <c r="B20" s="40" t="s">
        <v>20</v>
      </c>
      <c r="C20" s="54" t="s">
        <v>54</v>
      </c>
      <c r="D20" s="54" t="s">
        <v>54</v>
      </c>
      <c r="E20" s="52" t="s">
        <v>29</v>
      </c>
      <c r="F20" s="52">
        <v>1</v>
      </c>
      <c r="G20" s="55"/>
      <c r="H20" s="53"/>
      <c r="I20" s="35">
        <v>80</v>
      </c>
      <c r="J20" s="64">
        <f t="shared" si="2"/>
        <v>80</v>
      </c>
      <c r="K20" s="54"/>
    </row>
    <row r="21" s="45" customFormat="1" ht="15" spans="1:11">
      <c r="A21" s="50" t="s">
        <v>7</v>
      </c>
      <c r="B21" s="40" t="s">
        <v>20</v>
      </c>
      <c r="C21" s="54" t="s">
        <v>55</v>
      </c>
      <c r="D21" s="54" t="s">
        <v>56</v>
      </c>
      <c r="E21" s="52" t="s">
        <v>57</v>
      </c>
      <c r="F21" s="52">
        <v>9</v>
      </c>
      <c r="G21" s="55">
        <v>7.2</v>
      </c>
      <c r="H21" s="53">
        <v>0.4</v>
      </c>
      <c r="I21" s="35" t="s">
        <v>58</v>
      </c>
      <c r="J21" s="64">
        <f>17090/1000*H21*G21</f>
        <v>49.2192</v>
      </c>
      <c r="K21" s="54"/>
    </row>
    <row r="22" s="45" customFormat="1" ht="15" spans="1:11">
      <c r="A22" s="50" t="s">
        <v>7</v>
      </c>
      <c r="B22" s="40" t="s">
        <v>20</v>
      </c>
      <c r="C22" s="54" t="s">
        <v>59</v>
      </c>
      <c r="D22" s="54" t="s">
        <v>60</v>
      </c>
      <c r="E22" s="52" t="s">
        <v>57</v>
      </c>
      <c r="F22" s="26">
        <v>12</v>
      </c>
      <c r="G22" s="55">
        <v>7.2</v>
      </c>
      <c r="H22" s="53">
        <v>0.7</v>
      </c>
      <c r="I22" s="35" t="s">
        <v>61</v>
      </c>
      <c r="J22" s="64">
        <f t="shared" ref="J22:J26" si="3">70510/1000*H22*G22</f>
        <v>355.3704</v>
      </c>
      <c r="K22" s="26" t="s">
        <v>62</v>
      </c>
    </row>
    <row r="23" s="45" customFormat="1" ht="15" spans="1:11">
      <c r="A23" s="50" t="s">
        <v>7</v>
      </c>
      <c r="B23" s="40" t="s">
        <v>20</v>
      </c>
      <c r="C23" s="54" t="s">
        <v>59</v>
      </c>
      <c r="D23" s="54" t="s">
        <v>60</v>
      </c>
      <c r="E23" s="52" t="s">
        <v>57</v>
      </c>
      <c r="F23" s="26">
        <v>16</v>
      </c>
      <c r="G23" s="55">
        <v>13.5</v>
      </c>
      <c r="H23" s="53">
        <v>0.7</v>
      </c>
      <c r="I23" s="35" t="s">
        <v>61</v>
      </c>
      <c r="J23" s="64">
        <f t="shared" si="3"/>
        <v>666.3195</v>
      </c>
      <c r="K23" s="26" t="s">
        <v>63</v>
      </c>
    </row>
    <row r="24" s="45" customFormat="1" ht="15" spans="1:11">
      <c r="A24" s="50" t="s">
        <v>7</v>
      </c>
      <c r="B24" s="40" t="s">
        <v>20</v>
      </c>
      <c r="C24" s="54" t="s">
        <v>59</v>
      </c>
      <c r="D24" s="54" t="s">
        <v>60</v>
      </c>
      <c r="E24" s="52" t="s">
        <v>57</v>
      </c>
      <c r="F24" s="26">
        <v>47</v>
      </c>
      <c r="G24" s="55">
        <v>47</v>
      </c>
      <c r="H24" s="53">
        <v>0.7</v>
      </c>
      <c r="I24" s="35" t="s">
        <v>61</v>
      </c>
      <c r="J24" s="64">
        <f t="shared" si="3"/>
        <v>2319.779</v>
      </c>
      <c r="K24" s="26" t="s">
        <v>64</v>
      </c>
    </row>
    <row r="25" s="45" customFormat="1" ht="15" spans="1:11">
      <c r="A25" s="50" t="s">
        <v>7</v>
      </c>
      <c r="B25" s="40" t="s">
        <v>20</v>
      </c>
      <c r="C25" s="54" t="s">
        <v>59</v>
      </c>
      <c r="D25" s="54" t="s">
        <v>60</v>
      </c>
      <c r="E25" s="52" t="s">
        <v>57</v>
      </c>
      <c r="F25" s="26">
        <v>15</v>
      </c>
      <c r="G25" s="55">
        <v>3</v>
      </c>
      <c r="H25" s="53">
        <v>0.5</v>
      </c>
      <c r="I25" s="35" t="s">
        <v>61</v>
      </c>
      <c r="J25" s="64">
        <f t="shared" si="3"/>
        <v>105.765</v>
      </c>
      <c r="K25" s="26" t="s">
        <v>65</v>
      </c>
    </row>
    <row r="26" s="45" customFormat="1" ht="15" spans="1:11">
      <c r="A26" s="50" t="s">
        <v>7</v>
      </c>
      <c r="B26" s="40" t="s">
        <v>20</v>
      </c>
      <c r="C26" s="54" t="s">
        <v>66</v>
      </c>
      <c r="D26" s="54" t="s">
        <v>60</v>
      </c>
      <c r="E26" s="52" t="s">
        <v>57</v>
      </c>
      <c r="F26" s="26">
        <v>110</v>
      </c>
      <c r="G26" s="55">
        <v>19.5</v>
      </c>
      <c r="H26" s="53">
        <v>0.225</v>
      </c>
      <c r="I26" s="35" t="s">
        <v>61</v>
      </c>
      <c r="J26" s="64">
        <f t="shared" si="3"/>
        <v>309.362625</v>
      </c>
      <c r="K26" s="26" t="s">
        <v>67</v>
      </c>
    </row>
    <row r="27" s="45" customFormat="1" spans="1:11">
      <c r="A27" s="50" t="s">
        <v>7</v>
      </c>
      <c r="B27" s="40" t="s">
        <v>20</v>
      </c>
      <c r="C27" s="54" t="s">
        <v>68</v>
      </c>
      <c r="D27" s="52" t="s">
        <v>31</v>
      </c>
      <c r="E27" s="52" t="s">
        <v>29</v>
      </c>
      <c r="F27" s="55">
        <v>1</v>
      </c>
      <c r="G27" s="55">
        <v>3.5</v>
      </c>
      <c r="H27" s="53"/>
      <c r="I27" s="65" t="s">
        <v>32</v>
      </c>
      <c r="J27" s="64">
        <f>2270/1000*G27</f>
        <v>7.945</v>
      </c>
      <c r="K27" s="26"/>
    </row>
    <row r="28" s="45" customFormat="1" ht="15" spans="1:11">
      <c r="A28" s="50" t="s">
        <v>7</v>
      </c>
      <c r="B28" s="40" t="s">
        <v>20</v>
      </c>
      <c r="C28" s="54" t="s">
        <v>69</v>
      </c>
      <c r="D28" s="54" t="s">
        <v>42</v>
      </c>
      <c r="E28" s="52" t="s">
        <v>29</v>
      </c>
      <c r="F28" s="55">
        <v>1</v>
      </c>
      <c r="G28" s="55"/>
      <c r="H28" s="53"/>
      <c r="I28" s="35">
        <v>107</v>
      </c>
      <c r="J28" s="64">
        <f t="shared" ref="J27:J29" si="4">I28*F28</f>
        <v>107</v>
      </c>
      <c r="K28" s="26"/>
    </row>
    <row r="29" s="45" customFormat="1" ht="15" spans="1:11">
      <c r="A29" s="50" t="s">
        <v>7</v>
      </c>
      <c r="B29" s="40" t="s">
        <v>20</v>
      </c>
      <c r="C29" s="54" t="s">
        <v>28</v>
      </c>
      <c r="D29" s="54" t="s">
        <v>28</v>
      </c>
      <c r="E29" s="52" t="s">
        <v>29</v>
      </c>
      <c r="F29" s="55">
        <v>8</v>
      </c>
      <c r="G29" s="55"/>
      <c r="H29" s="53"/>
      <c r="I29" s="35">
        <v>16</v>
      </c>
      <c r="J29" s="64">
        <f t="shared" si="4"/>
        <v>128</v>
      </c>
      <c r="K29" s="26"/>
    </row>
    <row r="30" s="45" customFormat="1" spans="1:11">
      <c r="A30" s="50" t="s">
        <v>7</v>
      </c>
      <c r="B30" s="40" t="s">
        <v>20</v>
      </c>
      <c r="C30" s="54" t="s">
        <v>70</v>
      </c>
      <c r="D30" s="52" t="s">
        <v>31</v>
      </c>
      <c r="E30" s="52" t="s">
        <v>29</v>
      </c>
      <c r="F30" s="55">
        <v>3</v>
      </c>
      <c r="G30" s="55">
        <v>75</v>
      </c>
      <c r="H30" s="53"/>
      <c r="I30" s="65" t="s">
        <v>32</v>
      </c>
      <c r="J30" s="64">
        <f t="shared" ref="J30:J35" si="5">2270/1000*G30</f>
        <v>170.25</v>
      </c>
      <c r="K30" s="26"/>
    </row>
    <row r="31" s="45" customFormat="1" spans="1:11">
      <c r="A31" s="50" t="s">
        <v>7</v>
      </c>
      <c r="B31" s="40" t="s">
        <v>20</v>
      </c>
      <c r="C31" s="54" t="s">
        <v>33</v>
      </c>
      <c r="D31" s="52" t="s">
        <v>31</v>
      </c>
      <c r="E31" s="52" t="s">
        <v>29</v>
      </c>
      <c r="F31" s="55">
        <v>1</v>
      </c>
      <c r="G31" s="55">
        <v>16.5</v>
      </c>
      <c r="H31" s="53"/>
      <c r="I31" s="65" t="s">
        <v>32</v>
      </c>
      <c r="J31" s="64">
        <f t="shared" si="5"/>
        <v>37.455</v>
      </c>
      <c r="K31" s="26"/>
    </row>
    <row r="32" s="45" customFormat="1" spans="1:11">
      <c r="A32" s="50" t="s">
        <v>7</v>
      </c>
      <c r="B32" s="40" t="s">
        <v>20</v>
      </c>
      <c r="C32" s="54" t="s">
        <v>71</v>
      </c>
      <c r="D32" s="54" t="s">
        <v>71</v>
      </c>
      <c r="E32" s="52" t="s">
        <v>29</v>
      </c>
      <c r="F32" s="52">
        <v>10</v>
      </c>
      <c r="G32" s="53"/>
      <c r="H32" s="53">
        <v>0.45</v>
      </c>
      <c r="I32" s="65" t="s">
        <v>35</v>
      </c>
      <c r="J32" s="64">
        <f>(997*H32+198)*F32</f>
        <v>6466.5</v>
      </c>
      <c r="K32" s="26"/>
    </row>
    <row r="33" s="46" customFormat="1" ht="15" spans="1:11">
      <c r="A33" s="50" t="s">
        <v>8</v>
      </c>
      <c r="B33" s="58" t="s">
        <v>20</v>
      </c>
      <c r="C33" s="58" t="s">
        <v>39</v>
      </c>
      <c r="D33" s="58" t="s">
        <v>39</v>
      </c>
      <c r="E33" s="59" t="s">
        <v>72</v>
      </c>
      <c r="F33" s="58">
        <v>6</v>
      </c>
      <c r="G33" s="60"/>
      <c r="H33" s="60"/>
      <c r="I33" s="66">
        <v>520</v>
      </c>
      <c r="J33" s="67">
        <f t="shared" ref="J33:J37" si="6">I33*F33</f>
        <v>3120</v>
      </c>
      <c r="K33" s="51"/>
    </row>
    <row r="34" s="46" customFormat="1" ht="15" spans="1:11">
      <c r="A34" s="50" t="s">
        <v>8</v>
      </c>
      <c r="B34" s="58" t="s">
        <v>20</v>
      </c>
      <c r="C34" s="58" t="s">
        <v>36</v>
      </c>
      <c r="D34" s="58" t="s">
        <v>36</v>
      </c>
      <c r="E34" s="59" t="s">
        <v>72</v>
      </c>
      <c r="F34" s="58">
        <v>14</v>
      </c>
      <c r="G34" s="60"/>
      <c r="H34" s="61"/>
      <c r="I34" s="66">
        <v>936</v>
      </c>
      <c r="J34" s="67">
        <f t="shared" si="6"/>
        <v>13104</v>
      </c>
      <c r="K34" s="51"/>
    </row>
    <row r="35" s="46" customFormat="1" ht="15" spans="1:11">
      <c r="A35" s="50" t="s">
        <v>8</v>
      </c>
      <c r="B35" s="58" t="s">
        <v>20</v>
      </c>
      <c r="C35" s="58" t="s">
        <v>73</v>
      </c>
      <c r="D35" s="58" t="s">
        <v>74</v>
      </c>
      <c r="E35" s="59" t="s">
        <v>75</v>
      </c>
      <c r="F35" s="58">
        <v>2</v>
      </c>
      <c r="G35" s="60">
        <v>16</v>
      </c>
      <c r="H35" s="61"/>
      <c r="I35" s="66" t="s">
        <v>32</v>
      </c>
      <c r="J35" s="67">
        <f t="shared" si="5"/>
        <v>36.32</v>
      </c>
      <c r="K35" s="54"/>
    </row>
    <row r="36" s="46" customFormat="1" ht="15" spans="1:11">
      <c r="A36" s="50" t="s">
        <v>8</v>
      </c>
      <c r="B36" s="58" t="s">
        <v>20</v>
      </c>
      <c r="C36" s="58" t="s">
        <v>28</v>
      </c>
      <c r="D36" s="58" t="s">
        <v>28</v>
      </c>
      <c r="E36" s="59" t="s">
        <v>29</v>
      </c>
      <c r="F36" s="58">
        <v>4</v>
      </c>
      <c r="G36" s="60">
        <v>4</v>
      </c>
      <c r="H36" s="61"/>
      <c r="I36" s="66">
        <v>16</v>
      </c>
      <c r="J36" s="67">
        <f t="shared" si="6"/>
        <v>64</v>
      </c>
      <c r="K36" s="54"/>
    </row>
    <row r="37" s="46" customFormat="1" spans="1:11">
      <c r="A37" s="50" t="s">
        <v>8</v>
      </c>
      <c r="B37" s="58" t="s">
        <v>20</v>
      </c>
      <c r="C37" s="58" t="s">
        <v>69</v>
      </c>
      <c r="D37" s="58" t="s">
        <v>42</v>
      </c>
      <c r="E37" s="59" t="s">
        <v>29</v>
      </c>
      <c r="F37" s="58">
        <v>4</v>
      </c>
      <c r="G37" s="60">
        <v>1</v>
      </c>
      <c r="H37" s="61"/>
      <c r="I37" s="65">
        <v>107</v>
      </c>
      <c r="J37" s="67">
        <f t="shared" si="6"/>
        <v>428</v>
      </c>
      <c r="K37" s="54"/>
    </row>
    <row r="38" s="46" customFormat="1" ht="15" spans="1:11">
      <c r="A38" s="50" t="s">
        <v>8</v>
      </c>
      <c r="B38" s="58" t="s">
        <v>20</v>
      </c>
      <c r="C38" s="58" t="s">
        <v>76</v>
      </c>
      <c r="D38" s="58" t="s">
        <v>74</v>
      </c>
      <c r="E38" s="59" t="s">
        <v>29</v>
      </c>
      <c r="F38" s="58">
        <v>1</v>
      </c>
      <c r="G38" s="58">
        <v>0.1</v>
      </c>
      <c r="H38" s="58"/>
      <c r="I38" s="66" t="s">
        <v>32</v>
      </c>
      <c r="J38" s="67">
        <f t="shared" ref="J38:J40" si="7">2270/1000*G38</f>
        <v>0.227</v>
      </c>
      <c r="K38" s="54"/>
    </row>
    <row r="39" s="46" customFormat="1" ht="15" spans="1:11">
      <c r="A39" s="50" t="s">
        <v>8</v>
      </c>
      <c r="B39" s="58" t="s">
        <v>20</v>
      </c>
      <c r="C39" s="58" t="s">
        <v>77</v>
      </c>
      <c r="D39" s="58" t="s">
        <v>74</v>
      </c>
      <c r="E39" s="59" t="s">
        <v>29</v>
      </c>
      <c r="F39" s="58">
        <v>1</v>
      </c>
      <c r="G39" s="58">
        <v>0.1</v>
      </c>
      <c r="H39" s="58"/>
      <c r="I39" s="66" t="s">
        <v>32</v>
      </c>
      <c r="J39" s="67">
        <f t="shared" si="7"/>
        <v>0.227</v>
      </c>
      <c r="K39" s="54"/>
    </row>
    <row r="40" s="46" customFormat="1" ht="15" spans="1:11">
      <c r="A40" s="50" t="s">
        <v>8</v>
      </c>
      <c r="B40" s="58" t="s">
        <v>20</v>
      </c>
      <c r="C40" s="58" t="s">
        <v>33</v>
      </c>
      <c r="D40" s="58" t="s">
        <v>74</v>
      </c>
      <c r="E40" s="59" t="s">
        <v>75</v>
      </c>
      <c r="F40" s="58">
        <v>7</v>
      </c>
      <c r="G40" s="58">
        <v>46</v>
      </c>
      <c r="H40" s="58"/>
      <c r="I40" s="66" t="s">
        <v>32</v>
      </c>
      <c r="J40" s="67">
        <f t="shared" si="7"/>
        <v>104.42</v>
      </c>
      <c r="K40" s="54"/>
    </row>
    <row r="41" s="46" customFormat="1" spans="1:11">
      <c r="A41" s="50" t="s">
        <v>8</v>
      </c>
      <c r="B41" s="58" t="s">
        <v>20</v>
      </c>
      <c r="C41" s="58" t="s">
        <v>78</v>
      </c>
      <c r="D41" s="58" t="s">
        <v>42</v>
      </c>
      <c r="E41" s="59" t="s">
        <v>29</v>
      </c>
      <c r="F41" s="58">
        <v>1</v>
      </c>
      <c r="G41" s="58">
        <v>7</v>
      </c>
      <c r="H41" s="62"/>
      <c r="I41" s="65">
        <v>107</v>
      </c>
      <c r="J41" s="67">
        <f>I41*F41</f>
        <v>107</v>
      </c>
      <c r="K41" s="54"/>
    </row>
    <row r="42" s="46" customFormat="1" ht="15" spans="1:11">
      <c r="A42" s="50" t="s">
        <v>8</v>
      </c>
      <c r="B42" s="58" t="s">
        <v>20</v>
      </c>
      <c r="C42" s="58" t="s">
        <v>48</v>
      </c>
      <c r="D42" s="58" t="s">
        <v>74</v>
      </c>
      <c r="E42" s="59" t="s">
        <v>29</v>
      </c>
      <c r="F42" s="58">
        <v>3</v>
      </c>
      <c r="G42" s="58">
        <v>3</v>
      </c>
      <c r="H42" s="58"/>
      <c r="I42" s="66" t="s">
        <v>32</v>
      </c>
      <c r="J42" s="67">
        <f>2270/1000*G42</f>
        <v>6.81</v>
      </c>
      <c r="K42" s="54"/>
    </row>
    <row r="43" s="46" customFormat="1" ht="15" spans="1:11">
      <c r="A43" s="50" t="s">
        <v>8</v>
      </c>
      <c r="B43" s="58" t="s">
        <v>20</v>
      </c>
      <c r="C43" s="58" t="s">
        <v>79</v>
      </c>
      <c r="D43" s="58" t="s">
        <v>74</v>
      </c>
      <c r="E43" s="59" t="s">
        <v>29</v>
      </c>
      <c r="F43" s="58">
        <v>3</v>
      </c>
      <c r="G43" s="58">
        <v>50</v>
      </c>
      <c r="H43" s="58"/>
      <c r="I43" s="66" t="s">
        <v>32</v>
      </c>
      <c r="J43" s="67">
        <f>2270/1000*G43</f>
        <v>113.5</v>
      </c>
      <c r="K43" s="54"/>
    </row>
    <row r="44" s="46" customFormat="1" ht="15" spans="1:11">
      <c r="A44" s="50" t="s">
        <v>8</v>
      </c>
      <c r="B44" s="58" t="s">
        <v>20</v>
      </c>
      <c r="C44" s="58" t="s">
        <v>80</v>
      </c>
      <c r="D44" s="58" t="s">
        <v>80</v>
      </c>
      <c r="E44" s="58" t="s">
        <v>75</v>
      </c>
      <c r="F44" s="58">
        <v>46</v>
      </c>
      <c r="G44" s="58"/>
      <c r="H44" s="62">
        <v>0.33</v>
      </c>
      <c r="I44" s="66" t="s">
        <v>35</v>
      </c>
      <c r="J44" s="67">
        <f>(997*H44+198)*F44</f>
        <v>24242.46</v>
      </c>
      <c r="K44" s="54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7"/>
  <sheetViews>
    <sheetView workbookViewId="0">
      <selection activeCell="D1" sqref="D$1:D$1048576"/>
    </sheetView>
  </sheetViews>
  <sheetFormatPr defaultColWidth="9.44545454545455" defaultRowHeight="14"/>
  <cols>
    <col min="1" max="2" width="9.44545454545455" style="38"/>
    <col min="3" max="3" width="16.9090909090909" style="38" customWidth="1"/>
    <col min="4" max="5" width="9.44545454545455" style="38"/>
    <col min="6" max="6" width="10.5454545454545" style="38"/>
    <col min="7" max="16384" width="9.44545454545455" style="38"/>
  </cols>
  <sheetData>
    <row r="1" ht="56" spans="1:18">
      <c r="A1" s="39" t="s">
        <v>81</v>
      </c>
      <c r="B1" s="39" t="s">
        <v>82</v>
      </c>
      <c r="C1" s="39" t="s">
        <v>83</v>
      </c>
      <c r="D1" s="39" t="s">
        <v>84</v>
      </c>
      <c r="E1" s="39" t="s">
        <v>85</v>
      </c>
      <c r="F1" s="39" t="s">
        <v>86</v>
      </c>
      <c r="G1" s="39" t="s">
        <v>87</v>
      </c>
      <c r="H1" s="39" t="s">
        <v>88</v>
      </c>
      <c r="I1" s="39" t="s">
        <v>14</v>
      </c>
      <c r="J1" s="39" t="s">
        <v>89</v>
      </c>
      <c r="K1" s="39" t="s">
        <v>90</v>
      </c>
      <c r="L1" s="39" t="s">
        <v>91</v>
      </c>
      <c r="M1" s="39" t="s">
        <v>92</v>
      </c>
      <c r="N1" s="39" t="s">
        <v>93</v>
      </c>
      <c r="O1" s="39" t="s">
        <v>94</v>
      </c>
      <c r="P1" s="39" t="s">
        <v>95</v>
      </c>
      <c r="Q1" s="39" t="s">
        <v>96</v>
      </c>
      <c r="R1" s="39" t="s">
        <v>97</v>
      </c>
    </row>
    <row r="2" spans="1:18">
      <c r="A2" s="40">
        <v>1</v>
      </c>
      <c r="B2" s="40" t="s">
        <v>98</v>
      </c>
      <c r="C2" s="41" t="s">
        <v>99</v>
      </c>
      <c r="D2" s="42" t="s">
        <v>100</v>
      </c>
      <c r="E2" s="40" t="s">
        <v>100</v>
      </c>
      <c r="F2" s="42">
        <v>2067.41</v>
      </c>
      <c r="G2" s="42">
        <v>62.02</v>
      </c>
      <c r="H2" s="42">
        <v>2005.39</v>
      </c>
      <c r="I2" s="40">
        <f>VLOOKUP(C:C,[1]报废!$A:$H,8,0)</f>
        <v>1</v>
      </c>
      <c r="J2" s="40" t="str">
        <f>VLOOKUP(C:C,[1]报废!$A:$G,7,0)</f>
        <v>架</v>
      </c>
      <c r="K2" s="40"/>
      <c r="L2" s="40" t="s">
        <v>101</v>
      </c>
      <c r="M2" s="40"/>
      <c r="N2" s="42" t="s">
        <v>102</v>
      </c>
      <c r="O2" s="42" t="s">
        <v>103</v>
      </c>
      <c r="P2" s="43" t="s">
        <v>104</v>
      </c>
      <c r="Q2" s="40">
        <v>2024</v>
      </c>
      <c r="R2" s="43" t="s">
        <v>105</v>
      </c>
    </row>
    <row r="3" spans="1:18">
      <c r="A3" s="40">
        <v>2</v>
      </c>
      <c r="B3" s="40" t="s">
        <v>98</v>
      </c>
      <c r="C3" s="41" t="s">
        <v>106</v>
      </c>
      <c r="D3" s="42" t="s">
        <v>100</v>
      </c>
      <c r="E3" s="40" t="s">
        <v>100</v>
      </c>
      <c r="F3" s="42">
        <v>1632.68</v>
      </c>
      <c r="G3" s="42">
        <v>48.98</v>
      </c>
      <c r="H3" s="42">
        <v>1583.7</v>
      </c>
      <c r="I3" s="40">
        <f>VLOOKUP(C:C,[1]报废!$A:$H,8,0)</f>
        <v>1</v>
      </c>
      <c r="J3" s="40" t="str">
        <f>VLOOKUP(C:C,[1]报废!$A:$G,7,0)</f>
        <v>架</v>
      </c>
      <c r="K3" s="40"/>
      <c r="L3" s="40" t="s">
        <v>101</v>
      </c>
      <c r="M3" s="40"/>
      <c r="N3" s="42" t="s">
        <v>107</v>
      </c>
      <c r="O3" s="77" t="s">
        <v>108</v>
      </c>
      <c r="P3" s="43" t="s">
        <v>104</v>
      </c>
      <c r="Q3" s="40">
        <v>2024</v>
      </c>
      <c r="R3" s="43" t="s">
        <v>105</v>
      </c>
    </row>
    <row r="4" spans="1:18">
      <c r="A4" s="40">
        <v>3</v>
      </c>
      <c r="B4" s="40" t="s">
        <v>98</v>
      </c>
      <c r="C4" s="41" t="s">
        <v>109</v>
      </c>
      <c r="D4" s="42" t="s">
        <v>100</v>
      </c>
      <c r="E4" s="40" t="s">
        <v>100</v>
      </c>
      <c r="F4" s="42">
        <v>4497.41</v>
      </c>
      <c r="G4" s="42">
        <v>134.92</v>
      </c>
      <c r="H4" s="42">
        <v>4362.49</v>
      </c>
      <c r="I4" s="40">
        <f>VLOOKUP(C:C,[1]报废!$A:$H,8,0)</f>
        <v>1</v>
      </c>
      <c r="J4" s="40" t="str">
        <f>VLOOKUP(C:C,[1]报废!$A:$G,7,0)</f>
        <v>架</v>
      </c>
      <c r="K4" s="40"/>
      <c r="L4" s="40" t="s">
        <v>101</v>
      </c>
      <c r="M4" s="40"/>
      <c r="N4" s="42" t="s">
        <v>110</v>
      </c>
      <c r="O4" s="42" t="s">
        <v>111</v>
      </c>
      <c r="P4" s="43" t="s">
        <v>104</v>
      </c>
      <c r="Q4" s="40">
        <v>2024</v>
      </c>
      <c r="R4" s="43" t="s">
        <v>105</v>
      </c>
    </row>
    <row r="5" spans="1:18">
      <c r="A5" s="40">
        <v>4</v>
      </c>
      <c r="B5" s="40" t="s">
        <v>98</v>
      </c>
      <c r="C5" s="41" t="s">
        <v>112</v>
      </c>
      <c r="D5" s="42" t="s">
        <v>100</v>
      </c>
      <c r="E5" s="40" t="s">
        <v>100</v>
      </c>
      <c r="F5" s="42">
        <v>2126.94</v>
      </c>
      <c r="G5" s="42">
        <v>63.81</v>
      </c>
      <c r="H5" s="42">
        <v>2063.13</v>
      </c>
      <c r="I5" s="40">
        <f>VLOOKUP(C:C,[1]报废!$A:$H,8,0)</f>
        <v>1</v>
      </c>
      <c r="J5" s="40" t="str">
        <f>VLOOKUP(C:C,[1]报废!$A:$G,7,0)</f>
        <v>架</v>
      </c>
      <c r="K5" s="40"/>
      <c r="L5" s="40" t="s">
        <v>101</v>
      </c>
      <c r="M5" s="40"/>
      <c r="N5" s="42" t="s">
        <v>113</v>
      </c>
      <c r="O5" s="42" t="s">
        <v>114</v>
      </c>
      <c r="P5" s="43" t="s">
        <v>104</v>
      </c>
      <c r="Q5" s="40">
        <v>2024</v>
      </c>
      <c r="R5" s="43" t="s">
        <v>105</v>
      </c>
    </row>
    <row r="6" spans="1:18">
      <c r="A6" s="40">
        <v>5</v>
      </c>
      <c r="B6" s="40" t="s">
        <v>98</v>
      </c>
      <c r="C6" s="41" t="s">
        <v>115</v>
      </c>
      <c r="D6" s="42" t="s">
        <v>116</v>
      </c>
      <c r="E6" s="40" t="s">
        <v>117</v>
      </c>
      <c r="F6" s="42">
        <v>2394</v>
      </c>
      <c r="G6" s="42">
        <v>71.82</v>
      </c>
      <c r="H6" s="42">
        <v>2322.18</v>
      </c>
      <c r="I6" s="40">
        <f>VLOOKUP(C:C,[1]报废!$A:$H,8,0)</f>
        <v>1</v>
      </c>
      <c r="J6" s="40" t="str">
        <f>VLOOKUP(C:C,[1]报废!$A:$G,7,0)</f>
        <v>台</v>
      </c>
      <c r="K6" s="40"/>
      <c r="L6" s="40" t="s">
        <v>118</v>
      </c>
      <c r="M6" s="40"/>
      <c r="N6" s="42" t="s">
        <v>119</v>
      </c>
      <c r="O6" s="42" t="s">
        <v>120</v>
      </c>
      <c r="P6" s="43" t="s">
        <v>104</v>
      </c>
      <c r="Q6" s="40">
        <v>2024</v>
      </c>
      <c r="R6" s="43" t="s">
        <v>105</v>
      </c>
    </row>
    <row r="7" spans="1:18">
      <c r="A7" s="40">
        <v>6</v>
      </c>
      <c r="B7" s="40" t="s">
        <v>98</v>
      </c>
      <c r="C7" s="41" t="s">
        <v>121</v>
      </c>
      <c r="D7" s="42" t="s">
        <v>116</v>
      </c>
      <c r="E7" s="40" t="s">
        <v>117</v>
      </c>
      <c r="F7" s="42">
        <v>8352.56</v>
      </c>
      <c r="G7" s="42">
        <v>250.58</v>
      </c>
      <c r="H7" s="42">
        <v>8101.98</v>
      </c>
      <c r="I7" s="40">
        <f>VLOOKUP(C:C,[1]报废!$A:$H,8,0)</f>
        <v>1</v>
      </c>
      <c r="J7" s="40" t="str">
        <f>VLOOKUP(C:C,[1]报废!$A:$G,7,0)</f>
        <v>台</v>
      </c>
      <c r="K7" s="40"/>
      <c r="L7" s="40" t="s">
        <v>118</v>
      </c>
      <c r="M7" s="40"/>
      <c r="N7" s="42" t="s">
        <v>122</v>
      </c>
      <c r="O7" s="42" t="s">
        <v>123</v>
      </c>
      <c r="P7" s="43" t="s">
        <v>124</v>
      </c>
      <c r="Q7" s="40">
        <v>2024</v>
      </c>
      <c r="R7" s="43" t="s">
        <v>105</v>
      </c>
    </row>
    <row r="8" spans="1:18">
      <c r="A8" s="40">
        <v>7</v>
      </c>
      <c r="B8" s="40" t="s">
        <v>98</v>
      </c>
      <c r="C8" s="41" t="s">
        <v>125</v>
      </c>
      <c r="D8" s="42" t="s">
        <v>100</v>
      </c>
      <c r="E8" s="40" t="s">
        <v>100</v>
      </c>
      <c r="F8" s="42">
        <v>4806.02</v>
      </c>
      <c r="G8" s="42">
        <v>144.18</v>
      </c>
      <c r="H8" s="42">
        <v>4661.84</v>
      </c>
      <c r="I8" s="40">
        <f>VLOOKUP(C:C,[1]报废!$A:$H,8,0)</f>
        <v>1</v>
      </c>
      <c r="J8" s="40" t="str">
        <f>VLOOKUP(C:C,[1]报废!$A:$G,7,0)</f>
        <v>架</v>
      </c>
      <c r="K8" s="40"/>
      <c r="L8" s="40" t="s">
        <v>126</v>
      </c>
      <c r="M8" s="40"/>
      <c r="N8" s="42" t="s">
        <v>127</v>
      </c>
      <c r="O8" s="42" t="s">
        <v>128</v>
      </c>
      <c r="P8" s="43" t="s">
        <v>104</v>
      </c>
      <c r="Q8" s="40">
        <v>2024</v>
      </c>
      <c r="R8" s="43" t="s">
        <v>105</v>
      </c>
    </row>
    <row r="9" spans="1:18">
      <c r="A9" s="40">
        <v>8</v>
      </c>
      <c r="B9" s="40" t="s">
        <v>98</v>
      </c>
      <c r="C9" s="41" t="s">
        <v>129</v>
      </c>
      <c r="D9" s="42" t="s">
        <v>130</v>
      </c>
      <c r="E9" s="40" t="s">
        <v>131</v>
      </c>
      <c r="F9" s="42">
        <v>3196.87</v>
      </c>
      <c r="G9" s="42">
        <v>95.91</v>
      </c>
      <c r="H9" s="42">
        <v>3100.96</v>
      </c>
      <c r="I9" s="40">
        <f>VLOOKUP(C:C,[1]报废!$A:$H,8,0)</f>
        <v>1</v>
      </c>
      <c r="J9" s="40" t="str">
        <f>VLOOKUP(C:C,[1]报废!$A:$G,7,0)</f>
        <v>个</v>
      </c>
      <c r="K9" s="40"/>
      <c r="L9" s="40" t="s">
        <v>132</v>
      </c>
      <c r="M9" s="40"/>
      <c r="N9" s="42" t="s">
        <v>133</v>
      </c>
      <c r="O9" s="42" t="s">
        <v>134</v>
      </c>
      <c r="P9" s="43" t="s">
        <v>104</v>
      </c>
      <c r="Q9" s="40">
        <v>2024</v>
      </c>
      <c r="R9" s="43" t="s">
        <v>105</v>
      </c>
    </row>
    <row r="10" spans="1:18">
      <c r="A10" s="40">
        <v>9</v>
      </c>
      <c r="B10" s="40" t="s">
        <v>98</v>
      </c>
      <c r="C10" s="78" t="s">
        <v>135</v>
      </c>
      <c r="D10" s="42" t="s">
        <v>136</v>
      </c>
      <c r="E10" s="40" t="s">
        <v>137</v>
      </c>
      <c r="F10" s="42">
        <v>1581.61</v>
      </c>
      <c r="G10" s="42">
        <v>920.99</v>
      </c>
      <c r="H10" s="42">
        <v>660.62</v>
      </c>
      <c r="I10" s="40">
        <f>VLOOKUP(C:C,[1]报废!$A:$H,8,0)</f>
        <v>1</v>
      </c>
      <c r="J10" s="40" t="str">
        <f>VLOOKUP(C:C,[1]报废!$A:$G,7,0)</f>
        <v>个</v>
      </c>
      <c r="K10" s="40"/>
      <c r="L10" s="40" t="s">
        <v>138</v>
      </c>
      <c r="M10" s="40"/>
      <c r="N10" s="42" t="s">
        <v>139</v>
      </c>
      <c r="O10" s="42" t="s">
        <v>140</v>
      </c>
      <c r="P10" s="43" t="s">
        <v>141</v>
      </c>
      <c r="Q10" s="40">
        <v>2024</v>
      </c>
      <c r="R10" s="43" t="s">
        <v>105</v>
      </c>
    </row>
    <row r="11" spans="1:18">
      <c r="A11" s="40">
        <v>10</v>
      </c>
      <c r="B11" s="40" t="s">
        <v>142</v>
      </c>
      <c r="C11" s="41" t="s">
        <v>143</v>
      </c>
      <c r="D11" s="42" t="s">
        <v>100</v>
      </c>
      <c r="E11" s="40" t="s">
        <v>100</v>
      </c>
      <c r="F11" s="42">
        <v>4378.76</v>
      </c>
      <c r="G11" s="42">
        <v>131.36</v>
      </c>
      <c r="H11" s="42">
        <v>4247.4</v>
      </c>
      <c r="I11" s="40">
        <f>VLOOKUP(C:C,[1]报废!$A:$H,8,0)</f>
        <v>1</v>
      </c>
      <c r="J11" s="40" t="str">
        <f>VLOOKUP(C:C,[1]报废!$A:$G,7,0)</f>
        <v>架</v>
      </c>
      <c r="K11" s="40"/>
      <c r="L11" s="40" t="s">
        <v>101</v>
      </c>
      <c r="M11" s="40"/>
      <c r="N11" s="42" t="s">
        <v>144</v>
      </c>
      <c r="O11" s="42" t="s">
        <v>145</v>
      </c>
      <c r="P11" s="43" t="s">
        <v>104</v>
      </c>
      <c r="Q11" s="40">
        <v>2024</v>
      </c>
      <c r="R11" s="43" t="s">
        <v>146</v>
      </c>
    </row>
    <row r="12" spans="1:18">
      <c r="A12" s="40">
        <v>11</v>
      </c>
      <c r="B12" s="40" t="s">
        <v>142</v>
      </c>
      <c r="C12" s="41" t="s">
        <v>147</v>
      </c>
      <c r="D12" s="42" t="s">
        <v>100</v>
      </c>
      <c r="E12" s="40" t="s">
        <v>100</v>
      </c>
      <c r="F12" s="42">
        <v>3345.43</v>
      </c>
      <c r="G12" s="42">
        <v>100.36</v>
      </c>
      <c r="H12" s="42">
        <v>3245.07</v>
      </c>
      <c r="I12" s="40">
        <f>VLOOKUP(C:C,[1]报废!$A:$H,8,0)</f>
        <v>1</v>
      </c>
      <c r="J12" s="40" t="str">
        <f>VLOOKUP(C:C,[1]报废!$A:$G,7,0)</f>
        <v>架</v>
      </c>
      <c r="K12" s="40"/>
      <c r="L12" s="40" t="s">
        <v>101</v>
      </c>
      <c r="M12" s="40"/>
      <c r="N12" s="42" t="s">
        <v>148</v>
      </c>
      <c r="O12" s="42" t="s">
        <v>149</v>
      </c>
      <c r="P12" s="43" t="s">
        <v>104</v>
      </c>
      <c r="Q12" s="40">
        <v>2024</v>
      </c>
      <c r="R12" s="43" t="s">
        <v>146</v>
      </c>
    </row>
    <row r="13" spans="1:18">
      <c r="A13" s="40">
        <v>12</v>
      </c>
      <c r="B13" s="40" t="s">
        <v>142</v>
      </c>
      <c r="C13" s="41" t="s">
        <v>150</v>
      </c>
      <c r="D13" s="42" t="s">
        <v>100</v>
      </c>
      <c r="E13" s="40" t="s">
        <v>100</v>
      </c>
      <c r="F13" s="42">
        <v>4689.36</v>
      </c>
      <c r="G13" s="42">
        <v>140.68</v>
      </c>
      <c r="H13" s="42">
        <v>4548.68</v>
      </c>
      <c r="I13" s="40">
        <f>VLOOKUP(C:C,[1]报废!$A:$H,8,0)</f>
        <v>1</v>
      </c>
      <c r="J13" s="40" t="str">
        <f>VLOOKUP(C:C,[1]报废!$A:$G,7,0)</f>
        <v>架</v>
      </c>
      <c r="K13" s="40"/>
      <c r="L13" s="40" t="s">
        <v>101</v>
      </c>
      <c r="M13" s="40"/>
      <c r="N13" s="42" t="s">
        <v>151</v>
      </c>
      <c r="O13" s="42" t="s">
        <v>152</v>
      </c>
      <c r="P13" s="43" t="s">
        <v>104</v>
      </c>
      <c r="Q13" s="40">
        <v>2024</v>
      </c>
      <c r="R13" s="43" t="s">
        <v>146</v>
      </c>
    </row>
    <row r="14" spans="1:18">
      <c r="A14" s="40">
        <v>13</v>
      </c>
      <c r="B14" s="40" t="s">
        <v>142</v>
      </c>
      <c r="C14" s="41" t="s">
        <v>153</v>
      </c>
      <c r="D14" s="42" t="s">
        <v>100</v>
      </c>
      <c r="E14" s="40" t="s">
        <v>100</v>
      </c>
      <c r="F14" s="42">
        <v>7521.55</v>
      </c>
      <c r="G14" s="42">
        <v>225.65</v>
      </c>
      <c r="H14" s="42">
        <v>7295.9</v>
      </c>
      <c r="I14" s="40">
        <f>VLOOKUP(C:C,[1]报废!$A:$H,8,0)</f>
        <v>1</v>
      </c>
      <c r="J14" s="40" t="str">
        <f>VLOOKUP(C:C,[1]报废!$A:$G,7,0)</f>
        <v>架</v>
      </c>
      <c r="K14" s="40"/>
      <c r="L14" s="40" t="s">
        <v>101</v>
      </c>
      <c r="M14" s="40"/>
      <c r="N14" s="42" t="s">
        <v>154</v>
      </c>
      <c r="O14" s="42" t="s">
        <v>155</v>
      </c>
      <c r="P14" s="43" t="s">
        <v>104</v>
      </c>
      <c r="Q14" s="40">
        <v>2024</v>
      </c>
      <c r="R14" s="43" t="s">
        <v>146</v>
      </c>
    </row>
    <row r="15" spans="1:18">
      <c r="A15" s="40">
        <v>14</v>
      </c>
      <c r="B15" s="40" t="s">
        <v>142</v>
      </c>
      <c r="C15" s="41" t="s">
        <v>156</v>
      </c>
      <c r="D15" s="42" t="s">
        <v>100</v>
      </c>
      <c r="E15" s="40" t="s">
        <v>100</v>
      </c>
      <c r="F15" s="42">
        <v>4186.81</v>
      </c>
      <c r="G15" s="42">
        <v>125.6</v>
      </c>
      <c r="H15" s="42">
        <v>4061.21</v>
      </c>
      <c r="I15" s="40">
        <f>VLOOKUP(C:C,[1]报废!$A:$H,8,0)</f>
        <v>1</v>
      </c>
      <c r="J15" s="40" t="str">
        <f>VLOOKUP(C:C,[1]报废!$A:$G,7,0)</f>
        <v>架</v>
      </c>
      <c r="K15" s="40"/>
      <c r="L15" s="40" t="s">
        <v>101</v>
      </c>
      <c r="M15" s="40"/>
      <c r="N15" s="42" t="s">
        <v>157</v>
      </c>
      <c r="O15" s="42" t="s">
        <v>158</v>
      </c>
      <c r="P15" s="43" t="s">
        <v>104</v>
      </c>
      <c r="Q15" s="40">
        <v>2024</v>
      </c>
      <c r="R15" s="43" t="s">
        <v>146</v>
      </c>
    </row>
    <row r="16" spans="1:18">
      <c r="A16" s="40">
        <v>15</v>
      </c>
      <c r="B16" s="40" t="s">
        <v>142</v>
      </c>
      <c r="C16" s="41" t="s">
        <v>159</v>
      </c>
      <c r="D16" s="42" t="s">
        <v>116</v>
      </c>
      <c r="E16" s="40" t="s">
        <v>117</v>
      </c>
      <c r="F16" s="42">
        <v>2034.36</v>
      </c>
      <c r="G16" s="42">
        <v>61.03</v>
      </c>
      <c r="H16" s="42">
        <v>1973.33</v>
      </c>
      <c r="I16" s="40">
        <f>VLOOKUP(C:C,[1]报废!$A:$H,8,0)</f>
        <v>1</v>
      </c>
      <c r="J16" s="40" t="str">
        <f>VLOOKUP(C:C,[1]报废!$A:$G,7,0)</f>
        <v>台</v>
      </c>
      <c r="K16" s="40"/>
      <c r="L16" s="40" t="s">
        <v>118</v>
      </c>
      <c r="M16" s="40"/>
      <c r="N16" s="42" t="s">
        <v>160</v>
      </c>
      <c r="O16" s="42" t="s">
        <v>161</v>
      </c>
      <c r="P16" s="43" t="s">
        <v>124</v>
      </c>
      <c r="Q16" s="40">
        <v>2024</v>
      </c>
      <c r="R16" s="43" t="s">
        <v>146</v>
      </c>
    </row>
    <row r="17" spans="1:18">
      <c r="A17" s="40">
        <v>16</v>
      </c>
      <c r="B17" s="40" t="s">
        <v>142</v>
      </c>
      <c r="C17" s="41" t="s">
        <v>162</v>
      </c>
      <c r="D17" s="42" t="s">
        <v>163</v>
      </c>
      <c r="E17" s="40" t="s">
        <v>117</v>
      </c>
      <c r="F17" s="42">
        <v>3460.52</v>
      </c>
      <c r="G17" s="42">
        <v>103.82</v>
      </c>
      <c r="H17" s="42">
        <v>3356.7</v>
      </c>
      <c r="I17" s="40">
        <f>VLOOKUP(C:C,[1]报废!$A:$H,8,0)</f>
        <v>1</v>
      </c>
      <c r="J17" s="40" t="str">
        <f>VLOOKUP(C:C,[1]报废!$A:$G,7,0)</f>
        <v>台</v>
      </c>
      <c r="K17" s="40"/>
      <c r="L17" s="40" t="s">
        <v>164</v>
      </c>
      <c r="M17" s="40"/>
      <c r="N17" s="42" t="s">
        <v>165</v>
      </c>
      <c r="O17" s="42" t="s">
        <v>166</v>
      </c>
      <c r="P17" s="43" t="s">
        <v>124</v>
      </c>
      <c r="Q17" s="40">
        <v>2024</v>
      </c>
      <c r="R17" s="43" t="s">
        <v>146</v>
      </c>
    </row>
    <row r="18" spans="1:18">
      <c r="A18" s="40">
        <v>17</v>
      </c>
      <c r="B18" s="40" t="s">
        <v>142</v>
      </c>
      <c r="C18" s="41" t="s">
        <v>167</v>
      </c>
      <c r="D18" s="42" t="s">
        <v>168</v>
      </c>
      <c r="E18" s="40" t="s">
        <v>131</v>
      </c>
      <c r="F18" s="42">
        <v>3919.81</v>
      </c>
      <c r="G18" s="42">
        <v>117.59</v>
      </c>
      <c r="H18" s="42">
        <v>3802.22</v>
      </c>
      <c r="I18" s="40">
        <f>VLOOKUP(C:C,[1]报废!$A:$H,8,0)</f>
        <v>1</v>
      </c>
      <c r="J18" s="40" t="str">
        <f>VLOOKUP(C:C,[1]报废!$A:$G,7,0)</f>
        <v>个</v>
      </c>
      <c r="K18" s="40"/>
      <c r="L18" s="40" t="s">
        <v>132</v>
      </c>
      <c r="M18" s="40"/>
      <c r="N18" s="42" t="s">
        <v>169</v>
      </c>
      <c r="O18" s="42" t="s">
        <v>170</v>
      </c>
      <c r="P18" s="43" t="s">
        <v>104</v>
      </c>
      <c r="Q18" s="40">
        <v>2024</v>
      </c>
      <c r="R18" s="43" t="s">
        <v>146</v>
      </c>
    </row>
    <row r="19" spans="1:18">
      <c r="A19" s="40">
        <v>18</v>
      </c>
      <c r="B19" s="40" t="s">
        <v>142</v>
      </c>
      <c r="C19" s="41" t="s">
        <v>171</v>
      </c>
      <c r="D19" s="42" t="s">
        <v>100</v>
      </c>
      <c r="E19" s="40" t="s">
        <v>100</v>
      </c>
      <c r="F19" s="42">
        <v>8205.9</v>
      </c>
      <c r="G19" s="42">
        <v>246.18</v>
      </c>
      <c r="H19" s="42">
        <v>7959.72</v>
      </c>
      <c r="I19" s="40">
        <f>VLOOKUP(C:C,[1]报废!$A:$H,8,0)</f>
        <v>1</v>
      </c>
      <c r="J19" s="40" t="str">
        <f>VLOOKUP(C:C,[1]报废!$A:$G,7,0)</f>
        <v>架</v>
      </c>
      <c r="K19" s="40"/>
      <c r="L19" s="40" t="s">
        <v>101</v>
      </c>
      <c r="M19" s="40"/>
      <c r="N19" s="42" t="s">
        <v>172</v>
      </c>
      <c r="O19" s="42" t="s">
        <v>173</v>
      </c>
      <c r="P19" s="43" t="s">
        <v>104</v>
      </c>
      <c r="Q19" s="40">
        <v>2024</v>
      </c>
      <c r="R19" s="43" t="s">
        <v>146</v>
      </c>
    </row>
    <row r="20" spans="1:18">
      <c r="A20" s="40">
        <v>19</v>
      </c>
      <c r="B20" s="40" t="s">
        <v>142</v>
      </c>
      <c r="C20" s="41" t="s">
        <v>174</v>
      </c>
      <c r="D20" s="42" t="s">
        <v>33</v>
      </c>
      <c r="E20" s="40" t="s">
        <v>100</v>
      </c>
      <c r="F20" s="42">
        <v>7364.04</v>
      </c>
      <c r="G20" s="42">
        <v>220.92</v>
      </c>
      <c r="H20" s="42">
        <v>7143.12</v>
      </c>
      <c r="I20" s="40">
        <f>VLOOKUP(C:C,[1]报废!$A:$H,8,0)</f>
        <v>1</v>
      </c>
      <c r="J20" s="40" t="str">
        <f>VLOOKUP(C:C,[1]报废!$A:$G,7,0)</f>
        <v>架</v>
      </c>
      <c r="K20" s="40"/>
      <c r="L20" s="40" t="s">
        <v>126</v>
      </c>
      <c r="M20" s="40"/>
      <c r="N20" s="42" t="s">
        <v>175</v>
      </c>
      <c r="O20" s="42" t="s">
        <v>176</v>
      </c>
      <c r="P20" s="43" t="s">
        <v>104</v>
      </c>
      <c r="Q20" s="40">
        <v>2024</v>
      </c>
      <c r="R20" s="43" t="s">
        <v>146</v>
      </c>
    </row>
    <row r="21" spans="1:18">
      <c r="A21" s="40">
        <v>20</v>
      </c>
      <c r="B21" s="40" t="s">
        <v>142</v>
      </c>
      <c r="C21" s="41" t="s">
        <v>177</v>
      </c>
      <c r="D21" s="42" t="s">
        <v>168</v>
      </c>
      <c r="E21" s="40" t="s">
        <v>131</v>
      </c>
      <c r="F21" s="42">
        <v>3660.89</v>
      </c>
      <c r="G21" s="42">
        <v>109.83</v>
      </c>
      <c r="H21" s="42">
        <v>3551.06</v>
      </c>
      <c r="I21" s="40">
        <f>VLOOKUP(C:C,[1]报废!$A:$H,8,0)</f>
        <v>1</v>
      </c>
      <c r="J21" s="40" t="str">
        <f>VLOOKUP(C:C,[1]报废!$A:$G,7,0)</f>
        <v>个</v>
      </c>
      <c r="K21" s="40"/>
      <c r="L21" s="40" t="s">
        <v>132</v>
      </c>
      <c r="M21" s="40"/>
      <c r="N21" s="42" t="s">
        <v>178</v>
      </c>
      <c r="O21" s="42" t="s">
        <v>179</v>
      </c>
      <c r="P21" s="43" t="s">
        <v>104</v>
      </c>
      <c r="Q21" s="40">
        <v>2024</v>
      </c>
      <c r="R21" s="43" t="s">
        <v>146</v>
      </c>
    </row>
    <row r="22" spans="1:18">
      <c r="A22" s="40">
        <v>21</v>
      </c>
      <c r="B22" s="40" t="s">
        <v>142</v>
      </c>
      <c r="C22" s="41" t="s">
        <v>180</v>
      </c>
      <c r="D22" s="42" t="s">
        <v>130</v>
      </c>
      <c r="E22" s="40" t="s">
        <v>131</v>
      </c>
      <c r="F22" s="42">
        <v>10587.59</v>
      </c>
      <c r="G22" s="42">
        <v>317.63</v>
      </c>
      <c r="H22" s="42">
        <v>10269.96</v>
      </c>
      <c r="I22" s="40">
        <f>VLOOKUP(C:C,[1]报废!$A:$H,8,0)</f>
        <v>1</v>
      </c>
      <c r="J22" s="40" t="str">
        <f>VLOOKUP(C:C,[1]报废!$A:$G,7,0)</f>
        <v>个</v>
      </c>
      <c r="K22" s="40"/>
      <c r="L22" s="40" t="s">
        <v>132</v>
      </c>
      <c r="M22" s="40"/>
      <c r="N22" s="42" t="s">
        <v>181</v>
      </c>
      <c r="O22" s="42" t="s">
        <v>182</v>
      </c>
      <c r="P22" s="43" t="s">
        <v>183</v>
      </c>
      <c r="Q22" s="40">
        <v>2024</v>
      </c>
      <c r="R22" s="43" t="s">
        <v>146</v>
      </c>
    </row>
    <row r="23" spans="1:18">
      <c r="A23" s="40">
        <v>22</v>
      </c>
      <c r="B23" s="40" t="s">
        <v>142</v>
      </c>
      <c r="C23" s="41" t="s">
        <v>184</v>
      </c>
      <c r="D23" s="42" t="s">
        <v>168</v>
      </c>
      <c r="E23" s="40" t="s">
        <v>131</v>
      </c>
      <c r="F23" s="42">
        <v>4113.6</v>
      </c>
      <c r="G23" s="42">
        <v>123.41</v>
      </c>
      <c r="H23" s="42">
        <v>3990.19</v>
      </c>
      <c r="I23" s="40">
        <f>VLOOKUP(C:C,[1]报废!$A:$H,8,0)</f>
        <v>1</v>
      </c>
      <c r="J23" s="40" t="str">
        <f>VLOOKUP(C:C,[1]报废!$A:$G,7,0)</f>
        <v>个</v>
      </c>
      <c r="K23" s="40"/>
      <c r="L23" s="40" t="s">
        <v>132</v>
      </c>
      <c r="M23" s="40"/>
      <c r="N23" s="42" t="s">
        <v>181</v>
      </c>
      <c r="O23" s="42" t="s">
        <v>182</v>
      </c>
      <c r="P23" s="43" t="s">
        <v>183</v>
      </c>
      <c r="Q23" s="40">
        <v>2024</v>
      </c>
      <c r="R23" s="43" t="s">
        <v>146</v>
      </c>
    </row>
    <row r="24" spans="1:18">
      <c r="A24" s="40">
        <v>23</v>
      </c>
      <c r="B24" s="40" t="s">
        <v>142</v>
      </c>
      <c r="C24" s="41" t="s">
        <v>185</v>
      </c>
      <c r="D24" s="42" t="s">
        <v>168</v>
      </c>
      <c r="E24" s="40" t="s">
        <v>131</v>
      </c>
      <c r="F24" s="42">
        <v>4073.15</v>
      </c>
      <c r="G24" s="42">
        <v>122.19</v>
      </c>
      <c r="H24" s="42">
        <v>3950.96</v>
      </c>
      <c r="I24" s="40">
        <f>VLOOKUP(C:C,[1]报废!$A:$H,8,0)</f>
        <v>1</v>
      </c>
      <c r="J24" s="40" t="str">
        <f>VLOOKUP(C:C,[1]报废!$A:$G,7,0)</f>
        <v>个</v>
      </c>
      <c r="K24" s="40"/>
      <c r="L24" s="40" t="s">
        <v>132</v>
      </c>
      <c r="M24" s="40"/>
      <c r="N24" s="42" t="s">
        <v>186</v>
      </c>
      <c r="O24" s="42" t="s">
        <v>187</v>
      </c>
      <c r="P24" s="43" t="s">
        <v>104</v>
      </c>
      <c r="Q24" s="40">
        <v>2024</v>
      </c>
      <c r="R24" s="43" t="s">
        <v>146</v>
      </c>
    </row>
    <row r="25" spans="1:18">
      <c r="A25" s="40">
        <v>24</v>
      </c>
      <c r="B25" s="40" t="s">
        <v>142</v>
      </c>
      <c r="C25" s="41" t="s">
        <v>188</v>
      </c>
      <c r="D25" s="42" t="s">
        <v>130</v>
      </c>
      <c r="E25" s="40" t="s">
        <v>131</v>
      </c>
      <c r="F25" s="42">
        <v>3528.82</v>
      </c>
      <c r="G25" s="42">
        <v>105.86</v>
      </c>
      <c r="H25" s="42">
        <v>3422.96</v>
      </c>
      <c r="I25" s="40">
        <f>VLOOKUP(C:C,[1]报废!$A:$H,8,0)</f>
        <v>1</v>
      </c>
      <c r="J25" s="40" t="str">
        <f>VLOOKUP(C:C,[1]报废!$A:$G,7,0)</f>
        <v>个</v>
      </c>
      <c r="K25" s="40"/>
      <c r="L25" s="40" t="s">
        <v>132</v>
      </c>
      <c r="M25" s="40"/>
      <c r="N25" s="42" t="s">
        <v>189</v>
      </c>
      <c r="O25" s="42" t="s">
        <v>190</v>
      </c>
      <c r="P25" s="43" t="s">
        <v>104</v>
      </c>
      <c r="Q25" s="40">
        <v>2024</v>
      </c>
      <c r="R25" s="43" t="s">
        <v>146</v>
      </c>
    </row>
    <row r="26" spans="1:18">
      <c r="A26" s="40">
        <v>25</v>
      </c>
      <c r="B26" s="40" t="s">
        <v>142</v>
      </c>
      <c r="C26" s="41" t="s">
        <v>191</v>
      </c>
      <c r="D26" s="42" t="s">
        <v>130</v>
      </c>
      <c r="E26" s="40" t="s">
        <v>131</v>
      </c>
      <c r="F26" s="42">
        <v>10003.05</v>
      </c>
      <c r="G26" s="42">
        <v>300.09</v>
      </c>
      <c r="H26" s="42">
        <v>9702.96</v>
      </c>
      <c r="I26" s="40">
        <f>VLOOKUP(C:C,[1]报废!$A:$H,8,0)</f>
        <v>1</v>
      </c>
      <c r="J26" s="40" t="str">
        <f>VLOOKUP(C:C,[1]报废!$A:$G,7,0)</f>
        <v>个</v>
      </c>
      <c r="K26" s="40"/>
      <c r="L26" s="40" t="s">
        <v>132</v>
      </c>
      <c r="M26" s="40"/>
      <c r="N26" s="42" t="s">
        <v>192</v>
      </c>
      <c r="O26" s="42" t="s">
        <v>193</v>
      </c>
      <c r="P26" s="43" t="s">
        <v>183</v>
      </c>
      <c r="Q26" s="40">
        <v>2024</v>
      </c>
      <c r="R26" s="43" t="s">
        <v>146</v>
      </c>
    </row>
    <row r="27" spans="1:18">
      <c r="A27" s="40">
        <v>26</v>
      </c>
      <c r="B27" s="40" t="s">
        <v>142</v>
      </c>
      <c r="C27" s="41" t="s">
        <v>194</v>
      </c>
      <c r="D27" s="42" t="s">
        <v>130</v>
      </c>
      <c r="E27" s="40" t="s">
        <v>131</v>
      </c>
      <c r="F27" s="42">
        <v>3948.33</v>
      </c>
      <c r="G27" s="42">
        <v>118.45</v>
      </c>
      <c r="H27" s="42">
        <v>3829.88</v>
      </c>
      <c r="I27" s="40">
        <f>VLOOKUP(C:C,[1]报废!$A:$H,8,0)</f>
        <v>1</v>
      </c>
      <c r="J27" s="40" t="str">
        <f>VLOOKUP(C:C,[1]报废!$A:$G,7,0)</f>
        <v>个</v>
      </c>
      <c r="K27" s="40"/>
      <c r="L27" s="40" t="s">
        <v>132</v>
      </c>
      <c r="M27" s="40"/>
      <c r="N27" s="42" t="s">
        <v>195</v>
      </c>
      <c r="O27" s="42" t="s">
        <v>196</v>
      </c>
      <c r="P27" s="43" t="s">
        <v>183</v>
      </c>
      <c r="Q27" s="40">
        <v>2024</v>
      </c>
      <c r="R27" s="43" t="s">
        <v>146</v>
      </c>
    </row>
    <row r="28" spans="1:18">
      <c r="A28" s="40">
        <v>27</v>
      </c>
      <c r="B28" s="40" t="s">
        <v>142</v>
      </c>
      <c r="C28" s="41" t="s">
        <v>197</v>
      </c>
      <c r="D28" s="42" t="s">
        <v>130</v>
      </c>
      <c r="E28" s="40" t="s">
        <v>131</v>
      </c>
      <c r="F28" s="42">
        <v>3989.77</v>
      </c>
      <c r="G28" s="42">
        <v>119.69</v>
      </c>
      <c r="H28" s="42">
        <v>3870.08</v>
      </c>
      <c r="I28" s="40">
        <f>VLOOKUP(C:C,[1]报废!$A:$H,8,0)</f>
        <v>1</v>
      </c>
      <c r="J28" s="40" t="str">
        <f>VLOOKUP(C:C,[1]报废!$A:$G,7,0)</f>
        <v>个</v>
      </c>
      <c r="K28" s="40"/>
      <c r="L28" s="40" t="s">
        <v>132</v>
      </c>
      <c r="M28" s="40"/>
      <c r="N28" s="42" t="s">
        <v>198</v>
      </c>
      <c r="O28" s="42" t="s">
        <v>199</v>
      </c>
      <c r="P28" s="43" t="s">
        <v>183</v>
      </c>
      <c r="Q28" s="40">
        <v>2024</v>
      </c>
      <c r="R28" s="43" t="s">
        <v>146</v>
      </c>
    </row>
    <row r="29" spans="1:18">
      <c r="A29" s="40">
        <v>28</v>
      </c>
      <c r="B29" s="40" t="s">
        <v>142</v>
      </c>
      <c r="C29" s="41" t="s">
        <v>200</v>
      </c>
      <c r="D29" s="42" t="s">
        <v>130</v>
      </c>
      <c r="E29" s="40" t="s">
        <v>131</v>
      </c>
      <c r="F29" s="42">
        <v>3179.25</v>
      </c>
      <c r="G29" s="42">
        <v>95.38</v>
      </c>
      <c r="H29" s="42">
        <v>3083.87</v>
      </c>
      <c r="I29" s="40">
        <f>VLOOKUP(C:C,[1]报废!$A:$H,8,0)</f>
        <v>1</v>
      </c>
      <c r="J29" s="40" t="str">
        <f>VLOOKUP(C:C,[1]报废!$A:$G,7,0)</f>
        <v>个</v>
      </c>
      <c r="K29" s="40"/>
      <c r="L29" s="40" t="s">
        <v>132</v>
      </c>
      <c r="M29" s="40"/>
      <c r="N29" s="42" t="s">
        <v>201</v>
      </c>
      <c r="O29" s="42" t="s">
        <v>202</v>
      </c>
      <c r="P29" s="43" t="s">
        <v>183</v>
      </c>
      <c r="Q29" s="40">
        <v>2024</v>
      </c>
      <c r="R29" s="43" t="s">
        <v>146</v>
      </c>
    </row>
    <row r="30" spans="1:18">
      <c r="A30" s="40">
        <v>29</v>
      </c>
      <c r="B30" s="40" t="s">
        <v>142</v>
      </c>
      <c r="C30" s="41" t="s">
        <v>203</v>
      </c>
      <c r="D30" s="42" t="s">
        <v>130</v>
      </c>
      <c r="E30" s="40" t="s">
        <v>131</v>
      </c>
      <c r="F30" s="42">
        <v>3691.83</v>
      </c>
      <c r="G30" s="42">
        <v>110.75</v>
      </c>
      <c r="H30" s="42">
        <v>3581.08</v>
      </c>
      <c r="I30" s="40">
        <f>VLOOKUP(C:C,[1]报废!$A:$H,8,0)</f>
        <v>1</v>
      </c>
      <c r="J30" s="40" t="str">
        <f>VLOOKUP(C:C,[1]报废!$A:$G,7,0)</f>
        <v>个</v>
      </c>
      <c r="K30" s="40"/>
      <c r="L30" s="40" t="s">
        <v>132</v>
      </c>
      <c r="M30" s="40"/>
      <c r="N30" s="42" t="s">
        <v>204</v>
      </c>
      <c r="O30" s="42" t="s">
        <v>205</v>
      </c>
      <c r="P30" s="43" t="s">
        <v>183</v>
      </c>
      <c r="Q30" s="40">
        <v>2024</v>
      </c>
      <c r="R30" s="43" t="s">
        <v>146</v>
      </c>
    </row>
    <row r="31" spans="1:18">
      <c r="A31" s="40">
        <v>30</v>
      </c>
      <c r="B31" s="40" t="s">
        <v>142</v>
      </c>
      <c r="C31" s="41" t="s">
        <v>206</v>
      </c>
      <c r="D31" s="42" t="s">
        <v>130</v>
      </c>
      <c r="E31" s="40" t="s">
        <v>131</v>
      </c>
      <c r="F31" s="42">
        <v>3720.48</v>
      </c>
      <c r="G31" s="42">
        <v>111.61</v>
      </c>
      <c r="H31" s="42">
        <v>3608.87</v>
      </c>
      <c r="I31" s="40">
        <f>VLOOKUP(C:C,[1]报废!$A:$H,8,0)</f>
        <v>1</v>
      </c>
      <c r="J31" s="40" t="str">
        <f>VLOOKUP(C:C,[1]报废!$A:$G,7,0)</f>
        <v>个</v>
      </c>
      <c r="K31" s="40"/>
      <c r="L31" s="40" t="s">
        <v>132</v>
      </c>
      <c r="M31" s="40"/>
      <c r="N31" s="42" t="s">
        <v>207</v>
      </c>
      <c r="O31" s="42" t="s">
        <v>208</v>
      </c>
      <c r="P31" s="43" t="s">
        <v>183</v>
      </c>
      <c r="Q31" s="40">
        <v>2024</v>
      </c>
      <c r="R31" s="43" t="s">
        <v>146</v>
      </c>
    </row>
    <row r="32" spans="1:18">
      <c r="A32" s="40">
        <v>31</v>
      </c>
      <c r="B32" s="40" t="s">
        <v>142</v>
      </c>
      <c r="C32" s="41" t="s">
        <v>209</v>
      </c>
      <c r="D32" s="42" t="s">
        <v>130</v>
      </c>
      <c r="E32" s="40" t="s">
        <v>131</v>
      </c>
      <c r="F32" s="42">
        <v>3692.16</v>
      </c>
      <c r="G32" s="42">
        <v>110.76</v>
      </c>
      <c r="H32" s="42">
        <v>3581.4</v>
      </c>
      <c r="I32" s="40">
        <f>VLOOKUP(C:C,[1]报废!$A:$H,8,0)</f>
        <v>1</v>
      </c>
      <c r="J32" s="40" t="str">
        <f>VLOOKUP(C:C,[1]报废!$A:$G,7,0)</f>
        <v>个</v>
      </c>
      <c r="K32" s="40"/>
      <c r="L32" s="40" t="s">
        <v>132</v>
      </c>
      <c r="M32" s="40"/>
      <c r="N32" s="42" t="s">
        <v>210</v>
      </c>
      <c r="O32" s="42" t="s">
        <v>211</v>
      </c>
      <c r="P32" s="43" t="s">
        <v>183</v>
      </c>
      <c r="Q32" s="40">
        <v>2024</v>
      </c>
      <c r="R32" s="43" t="s">
        <v>146</v>
      </c>
    </row>
    <row r="33" spans="1:18">
      <c r="A33" s="40">
        <v>32</v>
      </c>
      <c r="B33" s="40" t="s">
        <v>142</v>
      </c>
      <c r="C33" s="41" t="s">
        <v>212</v>
      </c>
      <c r="D33" s="42" t="s">
        <v>130</v>
      </c>
      <c r="E33" s="40" t="s">
        <v>131</v>
      </c>
      <c r="F33" s="42">
        <v>2954.24</v>
      </c>
      <c r="G33" s="42">
        <v>88.63</v>
      </c>
      <c r="H33" s="42">
        <v>2865.61</v>
      </c>
      <c r="I33" s="40">
        <f>VLOOKUP(C:C,[1]报废!$A:$H,8,0)</f>
        <v>1</v>
      </c>
      <c r="J33" s="40" t="str">
        <f>VLOOKUP(C:C,[1]报废!$A:$G,7,0)</f>
        <v>个</v>
      </c>
      <c r="K33" s="40"/>
      <c r="L33" s="40" t="s">
        <v>132</v>
      </c>
      <c r="M33" s="40"/>
      <c r="N33" s="42" t="s">
        <v>213</v>
      </c>
      <c r="O33" s="42" t="s">
        <v>214</v>
      </c>
      <c r="P33" s="43" t="s">
        <v>183</v>
      </c>
      <c r="Q33" s="40">
        <v>2024</v>
      </c>
      <c r="R33" s="43" t="s">
        <v>146</v>
      </c>
    </row>
    <row r="34" spans="1:18">
      <c r="A34" s="40">
        <v>33</v>
      </c>
      <c r="B34" s="40" t="s">
        <v>142</v>
      </c>
      <c r="C34" s="41" t="s">
        <v>215</v>
      </c>
      <c r="D34" s="42" t="s">
        <v>130</v>
      </c>
      <c r="E34" s="40" t="s">
        <v>131</v>
      </c>
      <c r="F34" s="42">
        <v>3573.44</v>
      </c>
      <c r="G34" s="42">
        <v>107.2</v>
      </c>
      <c r="H34" s="42">
        <v>3466.24</v>
      </c>
      <c r="I34" s="40">
        <f>VLOOKUP(C:C,[1]报废!$A:$H,8,0)</f>
        <v>1</v>
      </c>
      <c r="J34" s="40" t="str">
        <f>VLOOKUP(C:C,[1]报废!$A:$G,7,0)</f>
        <v>个</v>
      </c>
      <c r="K34" s="40"/>
      <c r="L34" s="40" t="s">
        <v>132</v>
      </c>
      <c r="M34" s="40"/>
      <c r="N34" s="42" t="s">
        <v>216</v>
      </c>
      <c r="O34" s="42" t="s">
        <v>217</v>
      </c>
      <c r="P34" s="43" t="s">
        <v>183</v>
      </c>
      <c r="Q34" s="40">
        <v>2024</v>
      </c>
      <c r="R34" s="43" t="s">
        <v>146</v>
      </c>
    </row>
    <row r="35" spans="1:18">
      <c r="A35" s="40">
        <v>34</v>
      </c>
      <c r="B35" s="40" t="s">
        <v>142</v>
      </c>
      <c r="C35" s="41" t="s">
        <v>218</v>
      </c>
      <c r="D35" s="42" t="s">
        <v>130</v>
      </c>
      <c r="E35" s="40" t="s">
        <v>131</v>
      </c>
      <c r="F35" s="42">
        <v>2954.24</v>
      </c>
      <c r="G35" s="42">
        <v>88.63</v>
      </c>
      <c r="H35" s="42">
        <v>2865.61</v>
      </c>
      <c r="I35" s="40">
        <f>VLOOKUP(C:C,[1]报废!$A:$H,8,0)</f>
        <v>1</v>
      </c>
      <c r="J35" s="40" t="str">
        <f>VLOOKUP(C:C,[1]报废!$A:$G,7,0)</f>
        <v>个</v>
      </c>
      <c r="K35" s="40"/>
      <c r="L35" s="40" t="s">
        <v>132</v>
      </c>
      <c r="M35" s="40"/>
      <c r="N35" s="42" t="s">
        <v>219</v>
      </c>
      <c r="O35" s="42" t="s">
        <v>220</v>
      </c>
      <c r="P35" s="43" t="s">
        <v>183</v>
      </c>
      <c r="Q35" s="40">
        <v>2024</v>
      </c>
      <c r="R35" s="43" t="s">
        <v>146</v>
      </c>
    </row>
    <row r="36" spans="1:18">
      <c r="A36" s="40">
        <v>35</v>
      </c>
      <c r="B36" s="40" t="s">
        <v>142</v>
      </c>
      <c r="C36" s="41" t="s">
        <v>221</v>
      </c>
      <c r="D36" s="42" t="s">
        <v>130</v>
      </c>
      <c r="E36" s="40" t="s">
        <v>131</v>
      </c>
      <c r="F36" s="42">
        <v>2527.8</v>
      </c>
      <c r="G36" s="42">
        <v>75.83</v>
      </c>
      <c r="H36" s="42">
        <v>2451.97</v>
      </c>
      <c r="I36" s="40">
        <f>VLOOKUP(C:C,[1]报废!$A:$H,8,0)</f>
        <v>1</v>
      </c>
      <c r="J36" s="40" t="str">
        <f>VLOOKUP(C:C,[1]报废!$A:$G,7,0)</f>
        <v>个</v>
      </c>
      <c r="K36" s="40"/>
      <c r="L36" s="40" t="s">
        <v>132</v>
      </c>
      <c r="M36" s="40"/>
      <c r="N36" s="42" t="s">
        <v>222</v>
      </c>
      <c r="O36" s="42" t="s">
        <v>223</v>
      </c>
      <c r="P36" s="43" t="s">
        <v>183</v>
      </c>
      <c r="Q36" s="40">
        <v>2024</v>
      </c>
      <c r="R36" s="43" t="s">
        <v>146</v>
      </c>
    </row>
    <row r="37" spans="1:18">
      <c r="A37" s="40">
        <v>36</v>
      </c>
      <c r="B37" s="40" t="s">
        <v>142</v>
      </c>
      <c r="C37" s="41" t="s">
        <v>224</v>
      </c>
      <c r="D37" s="42" t="s">
        <v>130</v>
      </c>
      <c r="E37" s="40" t="s">
        <v>131</v>
      </c>
      <c r="F37" s="42">
        <v>2527.8</v>
      </c>
      <c r="G37" s="42">
        <v>75.83</v>
      </c>
      <c r="H37" s="42">
        <v>2451.97</v>
      </c>
      <c r="I37" s="40">
        <f>VLOOKUP(C:C,[1]报废!$A:$H,8,0)</f>
        <v>1</v>
      </c>
      <c r="J37" s="40" t="str">
        <f>VLOOKUP(C:C,[1]报废!$A:$G,7,0)</f>
        <v>个</v>
      </c>
      <c r="K37" s="40"/>
      <c r="L37" s="40" t="s">
        <v>132</v>
      </c>
      <c r="M37" s="40"/>
      <c r="N37" s="42" t="s">
        <v>225</v>
      </c>
      <c r="O37" s="42" t="s">
        <v>226</v>
      </c>
      <c r="P37" s="43" t="s">
        <v>183</v>
      </c>
      <c r="Q37" s="40">
        <v>2024</v>
      </c>
      <c r="R37" s="43" t="s">
        <v>146</v>
      </c>
    </row>
    <row r="38" spans="1:18">
      <c r="A38" s="40">
        <v>37</v>
      </c>
      <c r="B38" s="40" t="s">
        <v>142</v>
      </c>
      <c r="C38" s="41" t="s">
        <v>227</v>
      </c>
      <c r="D38" s="42" t="s">
        <v>130</v>
      </c>
      <c r="E38" s="40" t="s">
        <v>131</v>
      </c>
      <c r="F38" s="42">
        <v>3687</v>
      </c>
      <c r="G38" s="42">
        <v>110.61</v>
      </c>
      <c r="H38" s="42">
        <v>3576.39</v>
      </c>
      <c r="I38" s="40">
        <v>1</v>
      </c>
      <c r="J38" s="40" t="s">
        <v>29</v>
      </c>
      <c r="K38" s="40"/>
      <c r="L38" s="40" t="s">
        <v>132</v>
      </c>
      <c r="M38" s="40"/>
      <c r="N38" s="42" t="s">
        <v>228</v>
      </c>
      <c r="O38" s="42" t="s">
        <v>229</v>
      </c>
      <c r="P38" s="43" t="s">
        <v>183</v>
      </c>
      <c r="Q38" s="40">
        <v>2024</v>
      </c>
      <c r="R38" s="43" t="s">
        <v>146</v>
      </c>
    </row>
    <row r="39" spans="1:18">
      <c r="A39" s="40">
        <v>38</v>
      </c>
      <c r="B39" s="40" t="s">
        <v>142</v>
      </c>
      <c r="C39" s="41" t="s">
        <v>230</v>
      </c>
      <c r="D39" s="42" t="s">
        <v>130</v>
      </c>
      <c r="E39" s="40" t="s">
        <v>131</v>
      </c>
      <c r="F39" s="42">
        <v>3702.84</v>
      </c>
      <c r="G39" s="42">
        <v>111.09</v>
      </c>
      <c r="H39" s="42">
        <v>3591.75</v>
      </c>
      <c r="I39" s="40">
        <v>1</v>
      </c>
      <c r="J39" s="40" t="s">
        <v>29</v>
      </c>
      <c r="K39" s="40"/>
      <c r="L39" s="40" t="s">
        <v>132</v>
      </c>
      <c r="M39" s="40"/>
      <c r="N39" s="42" t="s">
        <v>231</v>
      </c>
      <c r="O39" s="42" t="s">
        <v>232</v>
      </c>
      <c r="P39" s="43" t="s">
        <v>183</v>
      </c>
      <c r="Q39" s="40">
        <v>2024</v>
      </c>
      <c r="R39" s="43" t="s">
        <v>146</v>
      </c>
    </row>
    <row r="40" spans="1:18">
      <c r="A40" s="40">
        <v>39</v>
      </c>
      <c r="B40" s="40" t="s">
        <v>142</v>
      </c>
      <c r="C40" s="41" t="s">
        <v>233</v>
      </c>
      <c r="D40" s="42" t="s">
        <v>130</v>
      </c>
      <c r="E40" s="40" t="s">
        <v>131</v>
      </c>
      <c r="F40" s="42">
        <v>3687</v>
      </c>
      <c r="G40" s="42">
        <v>110.61</v>
      </c>
      <c r="H40" s="42">
        <v>3576.39</v>
      </c>
      <c r="I40" s="40">
        <v>1</v>
      </c>
      <c r="J40" s="40" t="s">
        <v>29</v>
      </c>
      <c r="K40" s="40"/>
      <c r="L40" s="40" t="s">
        <v>132</v>
      </c>
      <c r="M40" s="40"/>
      <c r="N40" s="42" t="s">
        <v>234</v>
      </c>
      <c r="O40" s="42" t="s">
        <v>235</v>
      </c>
      <c r="P40" s="43" t="s">
        <v>183</v>
      </c>
      <c r="Q40" s="40">
        <v>2024</v>
      </c>
      <c r="R40" s="43" t="s">
        <v>146</v>
      </c>
    </row>
    <row r="41" spans="1:18">
      <c r="A41" s="40">
        <v>40</v>
      </c>
      <c r="B41" s="40" t="s">
        <v>142</v>
      </c>
      <c r="C41" s="41" t="s">
        <v>236</v>
      </c>
      <c r="D41" s="42" t="s">
        <v>130</v>
      </c>
      <c r="E41" s="40" t="s">
        <v>131</v>
      </c>
      <c r="F41" s="42">
        <v>13378.33</v>
      </c>
      <c r="G41" s="42">
        <v>401.35</v>
      </c>
      <c r="H41" s="42">
        <v>12976.98</v>
      </c>
      <c r="I41" s="40">
        <v>1</v>
      </c>
      <c r="J41" s="40" t="s">
        <v>29</v>
      </c>
      <c r="K41" s="40"/>
      <c r="L41" s="40" t="s">
        <v>132</v>
      </c>
      <c r="M41" s="40"/>
      <c r="N41" s="42" t="s">
        <v>237</v>
      </c>
      <c r="O41" s="42" t="s">
        <v>238</v>
      </c>
      <c r="P41" s="43" t="s">
        <v>183</v>
      </c>
      <c r="Q41" s="40">
        <v>2024</v>
      </c>
      <c r="R41" s="43" t="s">
        <v>146</v>
      </c>
    </row>
    <row r="42" spans="1:18">
      <c r="A42" s="40">
        <v>41</v>
      </c>
      <c r="B42" s="40" t="s">
        <v>142</v>
      </c>
      <c r="C42" s="41" t="s">
        <v>239</v>
      </c>
      <c r="D42" s="42" t="s">
        <v>130</v>
      </c>
      <c r="E42" s="40" t="s">
        <v>131</v>
      </c>
      <c r="F42" s="42">
        <v>2954.24</v>
      </c>
      <c r="G42" s="42">
        <v>88.63</v>
      </c>
      <c r="H42" s="42">
        <v>2865.61</v>
      </c>
      <c r="I42" s="40">
        <v>1</v>
      </c>
      <c r="J42" s="40" t="s">
        <v>29</v>
      </c>
      <c r="K42" s="40"/>
      <c r="L42" s="40" t="s">
        <v>132</v>
      </c>
      <c r="M42" s="40"/>
      <c r="N42" s="42" t="s">
        <v>222</v>
      </c>
      <c r="O42" s="42" t="s">
        <v>223</v>
      </c>
      <c r="P42" s="43" t="s">
        <v>183</v>
      </c>
      <c r="Q42" s="40">
        <v>2024</v>
      </c>
      <c r="R42" s="43" t="s">
        <v>146</v>
      </c>
    </row>
    <row r="43" spans="1:18">
      <c r="A43" s="40">
        <v>42</v>
      </c>
      <c r="B43" s="40" t="s">
        <v>240</v>
      </c>
      <c r="C43" s="41" t="s">
        <v>241</v>
      </c>
      <c r="D43" s="42" t="s">
        <v>100</v>
      </c>
      <c r="E43" s="40" t="s">
        <v>100</v>
      </c>
      <c r="F43" s="42">
        <v>9019.93</v>
      </c>
      <c r="G43" s="42">
        <v>270.6</v>
      </c>
      <c r="H43" s="42">
        <v>8749.33</v>
      </c>
      <c r="I43" s="40">
        <v>1</v>
      </c>
      <c r="J43" s="40" t="s">
        <v>242</v>
      </c>
      <c r="K43" s="40"/>
      <c r="L43" s="40" t="s">
        <v>101</v>
      </c>
      <c r="M43" s="40"/>
      <c r="N43" s="42" t="s">
        <v>243</v>
      </c>
      <c r="O43" s="42" t="s">
        <v>244</v>
      </c>
      <c r="P43" s="43" t="s">
        <v>245</v>
      </c>
      <c r="Q43" s="40">
        <v>2024</v>
      </c>
      <c r="R43" s="43" t="s">
        <v>246</v>
      </c>
    </row>
    <row r="44" spans="1:18">
      <c r="A44" s="40">
        <v>43</v>
      </c>
      <c r="B44" s="40" t="s">
        <v>247</v>
      </c>
      <c r="C44" s="41" t="s">
        <v>248</v>
      </c>
      <c r="D44" s="42" t="s">
        <v>249</v>
      </c>
      <c r="E44" s="40" t="s">
        <v>100</v>
      </c>
      <c r="F44" s="42">
        <v>6383.87</v>
      </c>
      <c r="G44" s="42">
        <v>191.52</v>
      </c>
      <c r="H44" s="42">
        <v>6192.35</v>
      </c>
      <c r="I44" s="40">
        <v>1</v>
      </c>
      <c r="J44" s="40" t="s">
        <v>242</v>
      </c>
      <c r="K44" s="40"/>
      <c r="L44" s="40" t="s">
        <v>101</v>
      </c>
      <c r="M44" s="40"/>
      <c r="N44" s="42" t="s">
        <v>250</v>
      </c>
      <c r="O44" s="42" t="s">
        <v>251</v>
      </c>
      <c r="P44" s="43" t="s">
        <v>245</v>
      </c>
      <c r="Q44" s="40">
        <v>2024</v>
      </c>
      <c r="R44" s="43" t="s">
        <v>246</v>
      </c>
    </row>
    <row r="45" spans="1:18">
      <c r="A45" s="40">
        <v>44</v>
      </c>
      <c r="B45" s="40" t="s">
        <v>252</v>
      </c>
      <c r="C45" s="41" t="s">
        <v>253</v>
      </c>
      <c r="D45" s="42" t="s">
        <v>100</v>
      </c>
      <c r="E45" s="40" t="s">
        <v>100</v>
      </c>
      <c r="F45" s="42">
        <v>5845.23</v>
      </c>
      <c r="G45" s="42">
        <v>175.36</v>
      </c>
      <c r="H45" s="42">
        <v>5669.87</v>
      </c>
      <c r="I45" s="40">
        <v>1</v>
      </c>
      <c r="J45" s="40" t="s">
        <v>242</v>
      </c>
      <c r="K45" s="40"/>
      <c r="L45" s="40" t="s">
        <v>101</v>
      </c>
      <c r="M45" s="40"/>
      <c r="N45" s="42" t="s">
        <v>254</v>
      </c>
      <c r="O45" s="42" t="s">
        <v>255</v>
      </c>
      <c r="P45" s="43" t="s">
        <v>245</v>
      </c>
      <c r="Q45" s="40">
        <v>2024</v>
      </c>
      <c r="R45" s="43" t="s">
        <v>246</v>
      </c>
    </row>
    <row r="46" spans="1:18">
      <c r="A46" s="40">
        <v>45</v>
      </c>
      <c r="B46" s="40" t="s">
        <v>256</v>
      </c>
      <c r="C46" s="41" t="s">
        <v>257</v>
      </c>
      <c r="D46" s="42" t="s">
        <v>258</v>
      </c>
      <c r="E46" s="40" t="s">
        <v>100</v>
      </c>
      <c r="F46" s="42">
        <v>8212.57</v>
      </c>
      <c r="G46" s="42">
        <v>246.38</v>
      </c>
      <c r="H46" s="42">
        <v>7966.19</v>
      </c>
      <c r="I46" s="40">
        <v>1</v>
      </c>
      <c r="J46" s="40" t="s">
        <v>242</v>
      </c>
      <c r="K46" s="40"/>
      <c r="L46" s="40" t="s">
        <v>101</v>
      </c>
      <c r="M46" s="40"/>
      <c r="N46" s="42" t="s">
        <v>259</v>
      </c>
      <c r="O46" s="42" t="s">
        <v>260</v>
      </c>
      <c r="P46" s="43" t="s">
        <v>245</v>
      </c>
      <c r="Q46" s="40">
        <v>2024</v>
      </c>
      <c r="R46" s="43" t="s">
        <v>246</v>
      </c>
    </row>
    <row r="47" spans="1:18">
      <c r="A47" s="40">
        <v>46</v>
      </c>
      <c r="B47" s="40" t="s">
        <v>261</v>
      </c>
      <c r="C47" s="41" t="s">
        <v>262</v>
      </c>
      <c r="D47" s="42" t="s">
        <v>100</v>
      </c>
      <c r="E47" s="40" t="s">
        <v>100</v>
      </c>
      <c r="F47" s="42">
        <v>4586.61</v>
      </c>
      <c r="G47" s="42">
        <v>137.6</v>
      </c>
      <c r="H47" s="42">
        <v>4449.01</v>
      </c>
      <c r="I47" s="40">
        <v>1</v>
      </c>
      <c r="J47" s="40" t="s">
        <v>242</v>
      </c>
      <c r="K47" s="40"/>
      <c r="L47" s="40" t="s">
        <v>101</v>
      </c>
      <c r="M47" s="40"/>
      <c r="N47" s="42" t="s">
        <v>263</v>
      </c>
      <c r="O47" s="42" t="s">
        <v>264</v>
      </c>
      <c r="P47" s="43" t="s">
        <v>245</v>
      </c>
      <c r="Q47" s="40">
        <v>2024</v>
      </c>
      <c r="R47" s="43" t="s">
        <v>246</v>
      </c>
    </row>
    <row r="48" spans="1:18">
      <c r="A48" s="40">
        <v>47</v>
      </c>
      <c r="B48" s="40" t="s">
        <v>265</v>
      </c>
      <c r="C48" s="41" t="s">
        <v>266</v>
      </c>
      <c r="D48" s="42" t="s">
        <v>116</v>
      </c>
      <c r="E48" s="40" t="s">
        <v>117</v>
      </c>
      <c r="F48" s="42">
        <v>103</v>
      </c>
      <c r="G48" s="42">
        <v>3.09</v>
      </c>
      <c r="H48" s="42">
        <v>99.91</v>
      </c>
      <c r="I48" s="40">
        <v>1</v>
      </c>
      <c r="J48" s="40" t="s">
        <v>72</v>
      </c>
      <c r="K48" s="40"/>
      <c r="L48" s="40" t="s">
        <v>164</v>
      </c>
      <c r="M48" s="40"/>
      <c r="N48" s="42" t="s">
        <v>267</v>
      </c>
      <c r="O48" s="42" t="s">
        <v>268</v>
      </c>
      <c r="P48" s="43" t="s">
        <v>245</v>
      </c>
      <c r="Q48" s="40">
        <v>2024</v>
      </c>
      <c r="R48" s="43" t="s">
        <v>246</v>
      </c>
    </row>
    <row r="49" spans="1:18">
      <c r="A49" s="40">
        <v>48</v>
      </c>
      <c r="B49" s="40" t="s">
        <v>269</v>
      </c>
      <c r="C49" s="41" t="s">
        <v>270</v>
      </c>
      <c r="D49" s="42" t="s">
        <v>116</v>
      </c>
      <c r="E49" s="40" t="s">
        <v>117</v>
      </c>
      <c r="F49" s="42">
        <v>257.5</v>
      </c>
      <c r="G49" s="42">
        <v>7.73</v>
      </c>
      <c r="H49" s="42">
        <v>249.77</v>
      </c>
      <c r="I49" s="40">
        <v>1</v>
      </c>
      <c r="J49" s="40" t="s">
        <v>72</v>
      </c>
      <c r="K49" s="40"/>
      <c r="L49" s="40" t="s">
        <v>164</v>
      </c>
      <c r="M49" s="40"/>
      <c r="N49" s="42" t="s">
        <v>271</v>
      </c>
      <c r="O49" s="42" t="s">
        <v>272</v>
      </c>
      <c r="P49" s="43" t="s">
        <v>245</v>
      </c>
      <c r="Q49" s="40">
        <v>2024</v>
      </c>
      <c r="R49" s="43" t="s">
        <v>246</v>
      </c>
    </row>
    <row r="50" spans="1:18">
      <c r="A50" s="40">
        <v>49</v>
      </c>
      <c r="B50" s="40" t="s">
        <v>273</v>
      </c>
      <c r="C50" s="41" t="s">
        <v>274</v>
      </c>
      <c r="D50" s="42" t="s">
        <v>116</v>
      </c>
      <c r="E50" s="40" t="s">
        <v>117</v>
      </c>
      <c r="F50" s="42">
        <v>544.39</v>
      </c>
      <c r="G50" s="42">
        <v>16.33</v>
      </c>
      <c r="H50" s="42">
        <v>528.06</v>
      </c>
      <c r="I50" s="40">
        <v>1</v>
      </c>
      <c r="J50" s="40" t="s">
        <v>72</v>
      </c>
      <c r="K50" s="40"/>
      <c r="L50" s="40" t="s">
        <v>164</v>
      </c>
      <c r="M50" s="40"/>
      <c r="N50" s="42" t="s">
        <v>275</v>
      </c>
      <c r="O50" s="42" t="s">
        <v>276</v>
      </c>
      <c r="P50" s="43" t="s">
        <v>245</v>
      </c>
      <c r="Q50" s="40">
        <v>2024</v>
      </c>
      <c r="R50" s="43" t="s">
        <v>246</v>
      </c>
    </row>
    <row r="51" spans="1:18">
      <c r="A51" s="40">
        <v>50</v>
      </c>
      <c r="B51" s="40" t="s">
        <v>277</v>
      </c>
      <c r="C51" s="41" t="s">
        <v>278</v>
      </c>
      <c r="D51" s="42" t="s">
        <v>116</v>
      </c>
      <c r="E51" s="40" t="s">
        <v>117</v>
      </c>
      <c r="F51" s="42">
        <v>4970</v>
      </c>
      <c r="G51" s="42">
        <v>149.1</v>
      </c>
      <c r="H51" s="42">
        <v>4820.9</v>
      </c>
      <c r="I51" s="40">
        <v>1</v>
      </c>
      <c r="J51" s="40" t="s">
        <v>72</v>
      </c>
      <c r="K51" s="40"/>
      <c r="L51" s="40" t="s">
        <v>164</v>
      </c>
      <c r="M51" s="40"/>
      <c r="N51" s="42" t="s">
        <v>279</v>
      </c>
      <c r="O51" s="42" t="s">
        <v>280</v>
      </c>
      <c r="P51" s="43" t="s">
        <v>245</v>
      </c>
      <c r="Q51" s="40">
        <v>2024</v>
      </c>
      <c r="R51" s="43" t="s">
        <v>246</v>
      </c>
    </row>
    <row r="52" spans="1:18">
      <c r="A52" s="40">
        <v>51</v>
      </c>
      <c r="B52" s="40" t="s">
        <v>281</v>
      </c>
      <c r="C52" s="41" t="s">
        <v>282</v>
      </c>
      <c r="D52" s="42" t="s">
        <v>116</v>
      </c>
      <c r="E52" s="40" t="s">
        <v>117</v>
      </c>
      <c r="F52" s="42">
        <v>5657.37</v>
      </c>
      <c r="G52" s="42">
        <v>169.72</v>
      </c>
      <c r="H52" s="42">
        <v>5487.65</v>
      </c>
      <c r="I52" s="40">
        <v>1</v>
      </c>
      <c r="J52" s="40" t="s">
        <v>72</v>
      </c>
      <c r="K52" s="40"/>
      <c r="L52" s="40" t="s">
        <v>118</v>
      </c>
      <c r="M52" s="40"/>
      <c r="N52" s="42" t="s">
        <v>283</v>
      </c>
      <c r="O52" s="42" t="s">
        <v>284</v>
      </c>
      <c r="P52" s="43" t="s">
        <v>245</v>
      </c>
      <c r="Q52" s="40">
        <v>2024</v>
      </c>
      <c r="R52" s="43" t="s">
        <v>246</v>
      </c>
    </row>
    <row r="53" spans="1:18">
      <c r="A53" s="40">
        <v>52</v>
      </c>
      <c r="B53" s="40" t="s">
        <v>285</v>
      </c>
      <c r="C53" s="41" t="s">
        <v>286</v>
      </c>
      <c r="D53" s="42" t="s">
        <v>116</v>
      </c>
      <c r="E53" s="40" t="s">
        <v>117</v>
      </c>
      <c r="F53" s="42">
        <v>257.5</v>
      </c>
      <c r="G53" s="42">
        <v>7.73</v>
      </c>
      <c r="H53" s="42">
        <v>249.77</v>
      </c>
      <c r="I53" s="40">
        <v>1</v>
      </c>
      <c r="J53" s="40" t="s">
        <v>72</v>
      </c>
      <c r="K53" s="40"/>
      <c r="L53" s="40" t="s">
        <v>118</v>
      </c>
      <c r="M53" s="40"/>
      <c r="N53" s="42" t="s">
        <v>287</v>
      </c>
      <c r="O53" s="42" t="s">
        <v>288</v>
      </c>
      <c r="P53" s="43" t="s">
        <v>245</v>
      </c>
      <c r="Q53" s="40">
        <v>2024</v>
      </c>
      <c r="R53" s="43" t="s">
        <v>246</v>
      </c>
    </row>
    <row r="54" spans="1:18">
      <c r="A54" s="40">
        <v>53</v>
      </c>
      <c r="B54" s="40" t="s">
        <v>289</v>
      </c>
      <c r="C54" s="41" t="s">
        <v>290</v>
      </c>
      <c r="D54" s="42" t="s">
        <v>117</v>
      </c>
      <c r="E54" s="40" t="s">
        <v>117</v>
      </c>
      <c r="F54" s="42">
        <v>6155.46</v>
      </c>
      <c r="G54" s="42">
        <v>184.66</v>
      </c>
      <c r="H54" s="42">
        <v>5970.8</v>
      </c>
      <c r="I54" s="40">
        <v>1</v>
      </c>
      <c r="J54" s="40" t="s">
        <v>72</v>
      </c>
      <c r="K54" s="40"/>
      <c r="L54" s="40" t="s">
        <v>118</v>
      </c>
      <c r="M54" s="40"/>
      <c r="N54" s="42" t="s">
        <v>291</v>
      </c>
      <c r="O54" s="42" t="s">
        <v>292</v>
      </c>
      <c r="P54" s="43" t="s">
        <v>245</v>
      </c>
      <c r="Q54" s="40">
        <v>2024</v>
      </c>
      <c r="R54" s="43" t="s">
        <v>246</v>
      </c>
    </row>
    <row r="55" spans="1:18">
      <c r="A55" s="40">
        <v>54</v>
      </c>
      <c r="B55" s="40" t="s">
        <v>293</v>
      </c>
      <c r="C55" s="41" t="s">
        <v>294</v>
      </c>
      <c r="D55" s="42" t="s">
        <v>116</v>
      </c>
      <c r="E55" s="40" t="s">
        <v>117</v>
      </c>
      <c r="F55" s="42">
        <v>1991.73</v>
      </c>
      <c r="G55" s="42">
        <v>59.75</v>
      </c>
      <c r="H55" s="42">
        <v>1931.98</v>
      </c>
      <c r="I55" s="40">
        <v>1</v>
      </c>
      <c r="J55" s="40" t="s">
        <v>72</v>
      </c>
      <c r="K55" s="40"/>
      <c r="L55" s="40" t="s">
        <v>118</v>
      </c>
      <c r="M55" s="40"/>
      <c r="N55" s="42" t="s">
        <v>295</v>
      </c>
      <c r="O55" s="42" t="s">
        <v>296</v>
      </c>
      <c r="P55" s="43" t="s">
        <v>245</v>
      </c>
      <c r="Q55" s="40">
        <v>2024</v>
      </c>
      <c r="R55" s="43" t="s">
        <v>246</v>
      </c>
    </row>
    <row r="56" spans="1:18">
      <c r="A56" s="40">
        <v>55</v>
      </c>
      <c r="B56" s="40" t="s">
        <v>297</v>
      </c>
      <c r="C56" s="41" t="s">
        <v>298</v>
      </c>
      <c r="D56" s="42" t="s">
        <v>116</v>
      </c>
      <c r="E56" s="40" t="s">
        <v>117</v>
      </c>
      <c r="F56" s="42">
        <v>252.77</v>
      </c>
      <c r="G56" s="42">
        <v>7.58</v>
      </c>
      <c r="H56" s="42">
        <v>245.19</v>
      </c>
      <c r="I56" s="40">
        <v>1</v>
      </c>
      <c r="J56" s="40" t="s">
        <v>72</v>
      </c>
      <c r="K56" s="40"/>
      <c r="L56" s="40" t="s">
        <v>118</v>
      </c>
      <c r="M56" s="40"/>
      <c r="N56" s="42" t="s">
        <v>299</v>
      </c>
      <c r="O56" s="42" t="s">
        <v>300</v>
      </c>
      <c r="P56" s="43" t="s">
        <v>245</v>
      </c>
      <c r="Q56" s="40">
        <v>2024</v>
      </c>
      <c r="R56" s="43" t="s">
        <v>246</v>
      </c>
    </row>
    <row r="57" spans="1:18">
      <c r="A57" s="40">
        <v>56</v>
      </c>
      <c r="B57" s="40" t="s">
        <v>301</v>
      </c>
      <c r="C57" s="41" t="s">
        <v>302</v>
      </c>
      <c r="D57" s="42" t="s">
        <v>303</v>
      </c>
      <c r="E57" s="40" t="s">
        <v>117</v>
      </c>
      <c r="F57" s="42">
        <v>6180.47</v>
      </c>
      <c r="G57" s="42">
        <v>185.41</v>
      </c>
      <c r="H57" s="42">
        <v>5995.06</v>
      </c>
      <c r="I57" s="40">
        <v>1</v>
      </c>
      <c r="J57" s="40" t="s">
        <v>72</v>
      </c>
      <c r="K57" s="40"/>
      <c r="L57" s="40" t="s">
        <v>118</v>
      </c>
      <c r="M57" s="40"/>
      <c r="N57" s="42" t="s">
        <v>299</v>
      </c>
      <c r="O57" s="42" t="s">
        <v>300</v>
      </c>
      <c r="P57" s="43" t="s">
        <v>245</v>
      </c>
      <c r="Q57" s="40">
        <v>2024</v>
      </c>
      <c r="R57" s="43" t="s">
        <v>246</v>
      </c>
    </row>
    <row r="58" spans="1:18">
      <c r="A58" s="40">
        <v>57</v>
      </c>
      <c r="B58" s="40" t="s">
        <v>304</v>
      </c>
      <c r="C58" s="41" t="s">
        <v>305</v>
      </c>
      <c r="D58" s="42" t="s">
        <v>116</v>
      </c>
      <c r="E58" s="40" t="s">
        <v>117</v>
      </c>
      <c r="F58" s="42">
        <v>9118.85</v>
      </c>
      <c r="G58" s="42">
        <v>273.57</v>
      </c>
      <c r="H58" s="42">
        <v>8845.28</v>
      </c>
      <c r="I58" s="40">
        <v>1</v>
      </c>
      <c r="J58" s="40" t="s">
        <v>72</v>
      </c>
      <c r="K58" s="40"/>
      <c r="L58" s="40" t="s">
        <v>118</v>
      </c>
      <c r="M58" s="40"/>
      <c r="N58" s="42" t="s">
        <v>306</v>
      </c>
      <c r="O58" s="42" t="s">
        <v>307</v>
      </c>
      <c r="P58" s="43" t="s">
        <v>245</v>
      </c>
      <c r="Q58" s="40">
        <v>2024</v>
      </c>
      <c r="R58" s="43" t="s">
        <v>246</v>
      </c>
    </row>
    <row r="59" spans="1:18">
      <c r="A59" s="40">
        <v>58</v>
      </c>
      <c r="B59" s="40" t="s">
        <v>308</v>
      </c>
      <c r="C59" s="41" t="s">
        <v>309</v>
      </c>
      <c r="D59" s="42" t="s">
        <v>303</v>
      </c>
      <c r="E59" s="40" t="s">
        <v>117</v>
      </c>
      <c r="F59" s="42">
        <v>5760.15</v>
      </c>
      <c r="G59" s="42">
        <v>172.8</v>
      </c>
      <c r="H59" s="42">
        <v>5587.35</v>
      </c>
      <c r="I59" s="40">
        <v>1</v>
      </c>
      <c r="J59" s="40" t="s">
        <v>72</v>
      </c>
      <c r="K59" s="40"/>
      <c r="L59" s="40" t="s">
        <v>118</v>
      </c>
      <c r="M59" s="40"/>
      <c r="N59" s="42" t="s">
        <v>310</v>
      </c>
      <c r="O59" s="42" t="s">
        <v>311</v>
      </c>
      <c r="P59" s="43" t="s">
        <v>245</v>
      </c>
      <c r="Q59" s="40">
        <v>2024</v>
      </c>
      <c r="R59" s="43" t="s">
        <v>246</v>
      </c>
    </row>
    <row r="60" spans="1:18">
      <c r="A60" s="40">
        <v>59</v>
      </c>
      <c r="B60" s="40" t="s">
        <v>312</v>
      </c>
      <c r="C60" s="41" t="s">
        <v>313</v>
      </c>
      <c r="D60" s="42" t="s">
        <v>303</v>
      </c>
      <c r="E60" s="40" t="s">
        <v>117</v>
      </c>
      <c r="F60" s="42">
        <v>6512.02</v>
      </c>
      <c r="G60" s="42">
        <v>195.36</v>
      </c>
      <c r="H60" s="42">
        <v>6316.66</v>
      </c>
      <c r="I60" s="40">
        <v>1</v>
      </c>
      <c r="J60" s="40" t="s">
        <v>72</v>
      </c>
      <c r="K60" s="40"/>
      <c r="L60" s="40" t="s">
        <v>118</v>
      </c>
      <c r="M60" s="40"/>
      <c r="N60" s="42" t="s">
        <v>314</v>
      </c>
      <c r="O60" s="42" t="s">
        <v>315</v>
      </c>
      <c r="P60" s="43" t="s">
        <v>245</v>
      </c>
      <c r="Q60" s="40">
        <v>2024</v>
      </c>
      <c r="R60" s="43" t="s">
        <v>246</v>
      </c>
    </row>
    <row r="61" spans="1:18">
      <c r="A61" s="40">
        <v>60</v>
      </c>
      <c r="B61" s="40" t="s">
        <v>316</v>
      </c>
      <c r="C61" s="41" t="s">
        <v>317</v>
      </c>
      <c r="D61" s="42" t="s">
        <v>116</v>
      </c>
      <c r="E61" s="40" t="s">
        <v>117</v>
      </c>
      <c r="F61" s="42">
        <v>4776.49</v>
      </c>
      <c r="G61" s="42">
        <v>143.29</v>
      </c>
      <c r="H61" s="42">
        <v>4633.2</v>
      </c>
      <c r="I61" s="40">
        <v>1</v>
      </c>
      <c r="J61" s="40" t="s">
        <v>72</v>
      </c>
      <c r="K61" s="40"/>
      <c r="L61" s="40" t="s">
        <v>118</v>
      </c>
      <c r="M61" s="40"/>
      <c r="N61" s="42" t="s">
        <v>318</v>
      </c>
      <c r="O61" s="42" t="s">
        <v>319</v>
      </c>
      <c r="P61" s="43" t="s">
        <v>245</v>
      </c>
      <c r="Q61" s="40">
        <v>2024</v>
      </c>
      <c r="R61" s="43" t="s">
        <v>246</v>
      </c>
    </row>
    <row r="62" spans="1:18">
      <c r="A62" s="40">
        <v>61</v>
      </c>
      <c r="B62" s="40" t="s">
        <v>320</v>
      </c>
      <c r="C62" s="41" t="s">
        <v>321</v>
      </c>
      <c r="D62" s="42" t="s">
        <v>116</v>
      </c>
      <c r="E62" s="40" t="s">
        <v>117</v>
      </c>
      <c r="F62" s="42">
        <v>2034.36</v>
      </c>
      <c r="G62" s="42">
        <v>61.03</v>
      </c>
      <c r="H62" s="42">
        <v>1973.33</v>
      </c>
      <c r="I62" s="40">
        <v>1</v>
      </c>
      <c r="J62" s="40" t="s">
        <v>72</v>
      </c>
      <c r="K62" s="40"/>
      <c r="L62" s="40" t="s">
        <v>118</v>
      </c>
      <c r="M62" s="40"/>
      <c r="N62" s="42" t="s">
        <v>322</v>
      </c>
      <c r="O62" s="42" t="s">
        <v>323</v>
      </c>
      <c r="P62" s="43" t="s">
        <v>245</v>
      </c>
      <c r="Q62" s="40">
        <v>2024</v>
      </c>
      <c r="R62" s="43" t="s">
        <v>246</v>
      </c>
    </row>
    <row r="63" spans="1:18">
      <c r="A63" s="40">
        <v>62</v>
      </c>
      <c r="B63" s="40" t="s">
        <v>142</v>
      </c>
      <c r="C63" s="41" t="s">
        <v>324</v>
      </c>
      <c r="D63" s="42" t="s">
        <v>100</v>
      </c>
      <c r="E63" s="40" t="s">
        <v>100</v>
      </c>
      <c r="F63" s="42">
        <v>4780.98</v>
      </c>
      <c r="G63" s="42">
        <v>143.43</v>
      </c>
      <c r="H63" s="42">
        <v>4637.55</v>
      </c>
      <c r="I63" s="40">
        <v>1</v>
      </c>
      <c r="J63" s="40" t="s">
        <v>242</v>
      </c>
      <c r="K63" s="40"/>
      <c r="L63" s="40" t="s">
        <v>101</v>
      </c>
      <c r="M63" s="40"/>
      <c r="N63" s="42" t="s">
        <v>325</v>
      </c>
      <c r="O63" s="42" t="s">
        <v>326</v>
      </c>
      <c r="P63" s="43" t="s">
        <v>183</v>
      </c>
      <c r="Q63" s="40">
        <v>2024</v>
      </c>
      <c r="R63" s="43" t="s">
        <v>146</v>
      </c>
    </row>
    <row r="64" spans="1:18">
      <c r="A64" s="40">
        <v>63</v>
      </c>
      <c r="B64" s="40" t="s">
        <v>327</v>
      </c>
      <c r="C64" s="41" t="s">
        <v>328</v>
      </c>
      <c r="D64" s="42" t="s">
        <v>100</v>
      </c>
      <c r="E64" s="40" t="s">
        <v>100</v>
      </c>
      <c r="F64" s="42">
        <v>8585.73</v>
      </c>
      <c r="G64" s="42">
        <v>257.57</v>
      </c>
      <c r="H64" s="42">
        <v>8328.16</v>
      </c>
      <c r="I64" s="40">
        <v>1</v>
      </c>
      <c r="J64" s="40" t="s">
        <v>242</v>
      </c>
      <c r="K64" s="40"/>
      <c r="L64" s="40" t="s">
        <v>101</v>
      </c>
      <c r="M64" s="40"/>
      <c r="N64" s="42" t="s">
        <v>329</v>
      </c>
      <c r="O64" s="42" t="s">
        <v>330</v>
      </c>
      <c r="P64" s="43" t="s">
        <v>183</v>
      </c>
      <c r="Q64" s="40">
        <v>2024</v>
      </c>
      <c r="R64" s="43" t="s">
        <v>146</v>
      </c>
    </row>
    <row r="65" spans="1:18">
      <c r="A65" s="40">
        <v>64</v>
      </c>
      <c r="B65" s="40" t="s">
        <v>331</v>
      </c>
      <c r="C65" s="41" t="s">
        <v>332</v>
      </c>
      <c r="D65" s="42" t="s">
        <v>100</v>
      </c>
      <c r="E65" s="40" t="s">
        <v>100</v>
      </c>
      <c r="F65" s="42">
        <v>9718.1</v>
      </c>
      <c r="G65" s="42">
        <v>291.54</v>
      </c>
      <c r="H65" s="42">
        <v>9426.56</v>
      </c>
      <c r="I65" s="40">
        <v>1</v>
      </c>
      <c r="J65" s="40" t="s">
        <v>242</v>
      </c>
      <c r="K65" s="40"/>
      <c r="L65" s="40" t="s">
        <v>101</v>
      </c>
      <c r="M65" s="40"/>
      <c r="N65" s="42" t="s">
        <v>333</v>
      </c>
      <c r="O65" s="42" t="s">
        <v>334</v>
      </c>
      <c r="P65" s="43" t="s">
        <v>183</v>
      </c>
      <c r="Q65" s="40">
        <v>2024</v>
      </c>
      <c r="R65" s="43" t="s">
        <v>146</v>
      </c>
    </row>
    <row r="66" spans="1:18">
      <c r="A66" s="40">
        <v>65</v>
      </c>
      <c r="B66" s="40" t="s">
        <v>335</v>
      </c>
      <c r="C66" s="41" t="s">
        <v>336</v>
      </c>
      <c r="D66" s="42" t="s">
        <v>100</v>
      </c>
      <c r="E66" s="40" t="s">
        <v>100</v>
      </c>
      <c r="F66" s="42">
        <v>4722.19</v>
      </c>
      <c r="G66" s="42">
        <v>141.67</v>
      </c>
      <c r="H66" s="42">
        <v>4580.52</v>
      </c>
      <c r="I66" s="40">
        <v>1</v>
      </c>
      <c r="J66" s="40" t="s">
        <v>242</v>
      </c>
      <c r="K66" s="40"/>
      <c r="L66" s="40" t="s">
        <v>101</v>
      </c>
      <c r="M66" s="40"/>
      <c r="N66" s="42" t="s">
        <v>337</v>
      </c>
      <c r="O66" s="42" t="s">
        <v>338</v>
      </c>
      <c r="P66" s="43" t="s">
        <v>183</v>
      </c>
      <c r="Q66" s="40">
        <v>2024</v>
      </c>
      <c r="R66" s="43" t="s">
        <v>146</v>
      </c>
    </row>
    <row r="67" spans="6:7">
      <c r="F67" s="38">
        <f>SUM(F2:F66)</f>
        <v>296325.16</v>
      </c>
      <c r="G67" s="38">
        <f>SUM(G2:G66)</f>
        <v>9763.28</v>
      </c>
    </row>
  </sheetData>
  <autoFilter ref="A1:R67">
    <extLst/>
  </autoFilter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5"/>
  <sheetViews>
    <sheetView workbookViewId="0">
      <selection activeCell="D1" sqref="D$1:D$1048576"/>
    </sheetView>
  </sheetViews>
  <sheetFormatPr defaultColWidth="9.81818181818182" defaultRowHeight="14"/>
  <cols>
    <col min="1" max="1" width="7.23636363636364" style="23" customWidth="1"/>
    <col min="2" max="2" width="25.5090909090909" style="23" customWidth="1"/>
    <col min="3" max="3" width="15.8181818181818" style="23" customWidth="1"/>
    <col min="4" max="4" width="27.6909090909091" style="23" customWidth="1"/>
    <col min="5" max="5" width="8.18181818181818" style="23" customWidth="1"/>
    <col min="6" max="8" width="11.4545454545455" style="23" customWidth="1"/>
    <col min="9" max="9" width="10.2363636363636" style="23" customWidth="1"/>
    <col min="10" max="10" width="9.81818181818182" style="23"/>
    <col min="11" max="11" width="14.4545454545455" style="23" customWidth="1"/>
    <col min="12" max="12" width="42.5454545454545" style="23" customWidth="1"/>
    <col min="13" max="13" width="9.81818181818182" style="23" customWidth="1"/>
    <col min="14" max="14" width="24.2727272727273" style="23" customWidth="1"/>
    <col min="15" max="15" width="24.9636363636364" style="23" customWidth="1"/>
    <col min="16" max="16" width="13.7818181818182" style="24" customWidth="1"/>
    <col min="17" max="17" width="17.4545454545455" style="23" customWidth="1"/>
    <col min="18" max="18" width="9.81818181818182" style="23"/>
    <col min="19" max="19" width="49.5090909090909" style="23" customWidth="1"/>
    <col min="20" max="16384" width="9.81818181818182" style="23"/>
  </cols>
  <sheetData>
    <row r="1" s="22" customFormat="1" ht="38.45" customHeight="1" spans="1:21">
      <c r="A1" s="25" t="s">
        <v>81</v>
      </c>
      <c r="B1" s="25" t="s">
        <v>82</v>
      </c>
      <c r="C1" s="25" t="s">
        <v>83</v>
      </c>
      <c r="D1" s="25" t="s">
        <v>84</v>
      </c>
      <c r="E1" s="25" t="s">
        <v>85</v>
      </c>
      <c r="F1" s="25" t="s">
        <v>339</v>
      </c>
      <c r="G1" s="25" t="s">
        <v>340</v>
      </c>
      <c r="H1" s="25" t="s">
        <v>88</v>
      </c>
      <c r="I1" s="25" t="s">
        <v>14</v>
      </c>
      <c r="J1" s="25" t="s">
        <v>341</v>
      </c>
      <c r="K1" s="25" t="s">
        <v>342</v>
      </c>
      <c r="L1" s="30" t="s">
        <v>91</v>
      </c>
      <c r="M1" s="25" t="s">
        <v>92</v>
      </c>
      <c r="N1" s="25" t="s">
        <v>93</v>
      </c>
      <c r="O1" s="25" t="s">
        <v>94</v>
      </c>
      <c r="P1" s="31" t="s">
        <v>343</v>
      </c>
      <c r="Q1" s="25" t="s">
        <v>344</v>
      </c>
      <c r="R1" s="22" t="s">
        <v>345</v>
      </c>
      <c r="S1" s="22" t="s">
        <v>346</v>
      </c>
      <c r="T1" s="22" t="s">
        <v>347</v>
      </c>
      <c r="U1" s="22" t="s">
        <v>348</v>
      </c>
    </row>
    <row r="2" s="23" customFormat="1" ht="14.25" customHeight="1" spans="1:22">
      <c r="A2" s="26">
        <v>1</v>
      </c>
      <c r="B2" s="27" t="s">
        <v>349</v>
      </c>
      <c r="C2" s="27" t="s">
        <v>350</v>
      </c>
      <c r="D2" s="28" t="s">
        <v>41</v>
      </c>
      <c r="E2" s="26"/>
      <c r="F2" s="29">
        <v>8786.56</v>
      </c>
      <c r="G2" s="29">
        <v>263.6</v>
      </c>
      <c r="H2" s="29">
        <v>8522.96</v>
      </c>
      <c r="I2" s="28">
        <v>1</v>
      </c>
      <c r="J2" s="28" t="s">
        <v>29</v>
      </c>
      <c r="K2" s="28"/>
      <c r="L2" s="28" t="s">
        <v>351</v>
      </c>
      <c r="M2" s="32"/>
      <c r="N2" s="28" t="s">
        <v>352</v>
      </c>
      <c r="O2" s="28" t="s">
        <v>353</v>
      </c>
      <c r="P2" s="33" t="s">
        <v>354</v>
      </c>
      <c r="Q2" s="32"/>
      <c r="R2" s="23" t="s">
        <v>355</v>
      </c>
      <c r="S2" s="23" t="s">
        <v>356</v>
      </c>
      <c r="T2" s="34" t="s">
        <v>357</v>
      </c>
      <c r="U2" s="34" t="s">
        <v>358</v>
      </c>
      <c r="V2" s="34"/>
    </row>
    <row r="3" s="23" customFormat="1" ht="14.25" customHeight="1" spans="1:22">
      <c r="A3" s="26">
        <v>2</v>
      </c>
      <c r="B3" s="27" t="s">
        <v>349</v>
      </c>
      <c r="C3" s="27" t="s">
        <v>359</v>
      </c>
      <c r="D3" s="28" t="s">
        <v>41</v>
      </c>
      <c r="E3" s="26"/>
      <c r="F3" s="29">
        <v>4382.3</v>
      </c>
      <c r="G3" s="29">
        <v>131.47</v>
      </c>
      <c r="H3" s="29">
        <v>4250.83</v>
      </c>
      <c r="I3" s="28">
        <v>1</v>
      </c>
      <c r="J3" s="28" t="s">
        <v>360</v>
      </c>
      <c r="K3" s="28"/>
      <c r="L3" s="28" t="s">
        <v>41</v>
      </c>
      <c r="M3" s="32"/>
      <c r="N3" s="28" t="s">
        <v>361</v>
      </c>
      <c r="O3" s="28" t="s">
        <v>362</v>
      </c>
      <c r="P3" s="33" t="s">
        <v>354</v>
      </c>
      <c r="Q3" s="32"/>
      <c r="R3" s="23" t="s">
        <v>355</v>
      </c>
      <c r="S3" s="23" t="s">
        <v>363</v>
      </c>
      <c r="T3" s="34" t="s">
        <v>357</v>
      </c>
      <c r="U3" s="34" t="s">
        <v>358</v>
      </c>
      <c r="V3" s="34"/>
    </row>
    <row r="4" s="23" customFormat="1" ht="14.25" customHeight="1" spans="1:22">
      <c r="A4" s="26">
        <v>3</v>
      </c>
      <c r="B4" s="27" t="s">
        <v>349</v>
      </c>
      <c r="C4" s="27" t="s">
        <v>364</v>
      </c>
      <c r="D4" s="28" t="s">
        <v>365</v>
      </c>
      <c r="E4" s="26"/>
      <c r="F4" s="29">
        <v>3891.92</v>
      </c>
      <c r="G4" s="29">
        <v>116.76</v>
      </c>
      <c r="H4" s="29">
        <v>3775.16</v>
      </c>
      <c r="I4" s="28">
        <v>1</v>
      </c>
      <c r="J4" s="28" t="s">
        <v>23</v>
      </c>
      <c r="K4" s="28"/>
      <c r="L4" s="28" t="s">
        <v>365</v>
      </c>
      <c r="M4" s="32"/>
      <c r="N4" s="28" t="s">
        <v>366</v>
      </c>
      <c r="O4" s="28" t="s">
        <v>367</v>
      </c>
      <c r="P4" s="33" t="s">
        <v>368</v>
      </c>
      <c r="Q4" s="32"/>
      <c r="R4" s="23" t="s">
        <v>355</v>
      </c>
      <c r="S4" s="23" t="s">
        <v>369</v>
      </c>
      <c r="T4" s="34" t="s">
        <v>357</v>
      </c>
      <c r="U4" s="34" t="s">
        <v>358</v>
      </c>
      <c r="V4" s="34"/>
    </row>
    <row r="5" s="23" customFormat="1" ht="14.25" customHeight="1" spans="1:22">
      <c r="A5" s="26">
        <v>4</v>
      </c>
      <c r="B5" s="27" t="s">
        <v>349</v>
      </c>
      <c r="C5" s="27" t="s">
        <v>370</v>
      </c>
      <c r="D5" s="28" t="s">
        <v>130</v>
      </c>
      <c r="E5" s="26"/>
      <c r="F5" s="29">
        <v>2895.41</v>
      </c>
      <c r="G5" s="29">
        <v>86.86</v>
      </c>
      <c r="H5" s="29">
        <v>2808.55</v>
      </c>
      <c r="I5" s="28">
        <v>1</v>
      </c>
      <c r="J5" s="28" t="s">
        <v>23</v>
      </c>
      <c r="K5" s="28"/>
      <c r="L5" s="28" t="s">
        <v>371</v>
      </c>
      <c r="M5" s="32"/>
      <c r="N5" s="28" t="s">
        <v>372</v>
      </c>
      <c r="O5" s="28" t="s">
        <v>373</v>
      </c>
      <c r="P5" s="33" t="s">
        <v>374</v>
      </c>
      <c r="Q5" s="32"/>
      <c r="R5" s="23" t="s">
        <v>355</v>
      </c>
      <c r="S5" s="23" t="s">
        <v>375</v>
      </c>
      <c r="T5" s="34" t="s">
        <v>357</v>
      </c>
      <c r="U5" s="34" t="s">
        <v>358</v>
      </c>
      <c r="V5" s="34"/>
    </row>
    <row r="6" s="23" customFormat="1" ht="14.25" customHeight="1" spans="1:22">
      <c r="A6" s="26">
        <v>5</v>
      </c>
      <c r="B6" s="27" t="s">
        <v>349</v>
      </c>
      <c r="C6" s="27" t="s">
        <v>376</v>
      </c>
      <c r="D6" s="28" t="s">
        <v>34</v>
      </c>
      <c r="E6" s="26"/>
      <c r="F6" s="29">
        <v>1563</v>
      </c>
      <c r="G6" s="29">
        <v>46.89</v>
      </c>
      <c r="H6" s="29">
        <v>1516.11</v>
      </c>
      <c r="I6" s="28">
        <v>1</v>
      </c>
      <c r="J6" s="28" t="s">
        <v>29</v>
      </c>
      <c r="K6" s="28"/>
      <c r="L6" s="28" t="s">
        <v>377</v>
      </c>
      <c r="M6" s="32"/>
      <c r="N6" s="28" t="s">
        <v>372</v>
      </c>
      <c r="O6" s="28" t="s">
        <v>373</v>
      </c>
      <c r="P6" s="33" t="s">
        <v>354</v>
      </c>
      <c r="Q6" s="32"/>
      <c r="R6" s="23" t="s">
        <v>355</v>
      </c>
      <c r="S6" s="23" t="s">
        <v>378</v>
      </c>
      <c r="T6" s="34" t="s">
        <v>357</v>
      </c>
      <c r="U6" s="34" t="s">
        <v>358</v>
      </c>
      <c r="V6" s="34"/>
    </row>
    <row r="7" s="23" customFormat="1" ht="14.25" customHeight="1" spans="1:22">
      <c r="A7" s="26">
        <v>6</v>
      </c>
      <c r="B7" s="27" t="s">
        <v>349</v>
      </c>
      <c r="C7" s="27" t="s">
        <v>379</v>
      </c>
      <c r="D7" s="28" t="s">
        <v>34</v>
      </c>
      <c r="E7" s="26"/>
      <c r="F7" s="29">
        <v>6486.25</v>
      </c>
      <c r="G7" s="29">
        <v>194.59</v>
      </c>
      <c r="H7" s="29">
        <v>6291.66</v>
      </c>
      <c r="I7" s="28">
        <v>1</v>
      </c>
      <c r="J7" s="28" t="s">
        <v>242</v>
      </c>
      <c r="K7" s="28"/>
      <c r="L7" s="28" t="s">
        <v>380</v>
      </c>
      <c r="M7" s="32"/>
      <c r="N7" s="28" t="s">
        <v>366</v>
      </c>
      <c r="O7" s="28" t="s">
        <v>367</v>
      </c>
      <c r="P7" s="33" t="s">
        <v>368</v>
      </c>
      <c r="Q7" s="32"/>
      <c r="R7" s="23" t="s">
        <v>355</v>
      </c>
      <c r="S7" s="23" t="s">
        <v>381</v>
      </c>
      <c r="T7" s="34" t="s">
        <v>357</v>
      </c>
      <c r="U7" s="34" t="s">
        <v>358</v>
      </c>
      <c r="V7" s="34"/>
    </row>
    <row r="8" s="23" customFormat="1" ht="14.25" customHeight="1" spans="1:22">
      <c r="A8" s="26">
        <v>7</v>
      </c>
      <c r="B8" s="27" t="s">
        <v>349</v>
      </c>
      <c r="C8" s="27" t="s">
        <v>382</v>
      </c>
      <c r="D8" s="28" t="s">
        <v>34</v>
      </c>
      <c r="E8" s="26"/>
      <c r="F8" s="29">
        <v>640.51</v>
      </c>
      <c r="G8" s="29">
        <v>19.22</v>
      </c>
      <c r="H8" s="29">
        <v>621.29</v>
      </c>
      <c r="I8" s="28">
        <v>1</v>
      </c>
      <c r="J8" s="28" t="s">
        <v>29</v>
      </c>
      <c r="K8" s="28"/>
      <c r="L8" s="28" t="s">
        <v>383</v>
      </c>
      <c r="M8" s="32"/>
      <c r="N8" s="28" t="s">
        <v>361</v>
      </c>
      <c r="O8" s="28" t="s">
        <v>362</v>
      </c>
      <c r="P8" s="33" t="s">
        <v>354</v>
      </c>
      <c r="Q8" s="32"/>
      <c r="R8" s="23" t="s">
        <v>355</v>
      </c>
      <c r="S8" s="23" t="s">
        <v>384</v>
      </c>
      <c r="T8" s="34" t="s">
        <v>357</v>
      </c>
      <c r="U8" s="34" t="s">
        <v>358</v>
      </c>
      <c r="V8" s="34"/>
    </row>
    <row r="9" s="23" customFormat="1" ht="14.25" customHeight="1" spans="1:22">
      <c r="A9" s="26">
        <v>8</v>
      </c>
      <c r="B9" s="27" t="s">
        <v>349</v>
      </c>
      <c r="C9" s="27" t="s">
        <v>385</v>
      </c>
      <c r="D9" s="28" t="s">
        <v>34</v>
      </c>
      <c r="E9" s="26"/>
      <c r="F9" s="29">
        <v>1398.27</v>
      </c>
      <c r="G9" s="29">
        <v>41.95</v>
      </c>
      <c r="H9" s="29">
        <v>1356.32</v>
      </c>
      <c r="I9" s="28">
        <v>1</v>
      </c>
      <c r="J9" s="28" t="s">
        <v>29</v>
      </c>
      <c r="K9" s="28"/>
      <c r="L9" s="28" t="s">
        <v>386</v>
      </c>
      <c r="M9" s="32"/>
      <c r="N9" s="28" t="s">
        <v>352</v>
      </c>
      <c r="O9" s="28" t="s">
        <v>353</v>
      </c>
      <c r="P9" s="33" t="s">
        <v>354</v>
      </c>
      <c r="Q9" s="32"/>
      <c r="R9" s="23" t="s">
        <v>355</v>
      </c>
      <c r="S9" s="23" t="s">
        <v>387</v>
      </c>
      <c r="T9" s="34" t="s">
        <v>357</v>
      </c>
      <c r="U9" s="34" t="s">
        <v>358</v>
      </c>
      <c r="V9" s="34"/>
    </row>
    <row r="10" s="23" customFormat="1" ht="14.25" customHeight="1" spans="1:22">
      <c r="A10" s="26">
        <v>9</v>
      </c>
      <c r="B10" s="27" t="s">
        <v>349</v>
      </c>
      <c r="C10" s="27" t="s">
        <v>388</v>
      </c>
      <c r="D10" s="28" t="s">
        <v>116</v>
      </c>
      <c r="E10" s="26"/>
      <c r="F10" s="29">
        <v>5532.04</v>
      </c>
      <c r="G10" s="29">
        <v>165.96</v>
      </c>
      <c r="H10" s="29">
        <v>5366.08</v>
      </c>
      <c r="I10" s="28">
        <v>1</v>
      </c>
      <c r="J10" s="28" t="s">
        <v>72</v>
      </c>
      <c r="K10" s="28" t="s">
        <v>118</v>
      </c>
      <c r="L10" s="28" t="s">
        <v>389</v>
      </c>
      <c r="M10" s="32"/>
      <c r="N10" s="28" t="s">
        <v>361</v>
      </c>
      <c r="O10" s="28" t="s">
        <v>362</v>
      </c>
      <c r="P10" s="33" t="s">
        <v>390</v>
      </c>
      <c r="Q10" s="32"/>
      <c r="R10" s="23" t="s">
        <v>355</v>
      </c>
      <c r="S10" s="23" t="s">
        <v>391</v>
      </c>
      <c r="T10" s="34" t="s">
        <v>357</v>
      </c>
      <c r="U10" s="34" t="s">
        <v>358</v>
      </c>
      <c r="V10" s="34"/>
    </row>
    <row r="11" s="23" customFormat="1" ht="14.25" customHeight="1" spans="1:22">
      <c r="A11" s="26">
        <v>10</v>
      </c>
      <c r="B11" s="27" t="s">
        <v>349</v>
      </c>
      <c r="C11" s="27" t="s">
        <v>392</v>
      </c>
      <c r="D11" s="28" t="s">
        <v>116</v>
      </c>
      <c r="E11" s="26"/>
      <c r="F11" s="29">
        <v>6237.98</v>
      </c>
      <c r="G11" s="29">
        <v>187.14</v>
      </c>
      <c r="H11" s="29">
        <v>6050.84</v>
      </c>
      <c r="I11" s="28">
        <v>1</v>
      </c>
      <c r="J11" s="28" t="s">
        <v>72</v>
      </c>
      <c r="K11" s="28" t="s">
        <v>118</v>
      </c>
      <c r="L11" s="28" t="s">
        <v>389</v>
      </c>
      <c r="M11" s="32"/>
      <c r="N11" s="28" t="s">
        <v>372</v>
      </c>
      <c r="O11" s="28" t="s">
        <v>373</v>
      </c>
      <c r="P11" s="33" t="s">
        <v>393</v>
      </c>
      <c r="Q11" s="32" t="s">
        <v>394</v>
      </c>
      <c r="R11" s="23" t="s">
        <v>355</v>
      </c>
      <c r="S11" s="23" t="s">
        <v>395</v>
      </c>
      <c r="T11" s="34" t="s">
        <v>357</v>
      </c>
      <c r="U11" s="34" t="s">
        <v>358</v>
      </c>
      <c r="V11" s="34"/>
    </row>
    <row r="12" s="23" customFormat="1" ht="14.25" customHeight="1" spans="1:22">
      <c r="A12" s="26">
        <v>11</v>
      </c>
      <c r="B12" s="27" t="s">
        <v>349</v>
      </c>
      <c r="C12" s="27" t="s">
        <v>396</v>
      </c>
      <c r="D12" s="28" t="s">
        <v>116</v>
      </c>
      <c r="E12" s="26"/>
      <c r="F12" s="29">
        <v>1310.4</v>
      </c>
      <c r="G12" s="29">
        <v>39.31</v>
      </c>
      <c r="H12" s="29">
        <v>1271.09</v>
      </c>
      <c r="I12" s="28">
        <v>1</v>
      </c>
      <c r="J12" s="28" t="s">
        <v>72</v>
      </c>
      <c r="K12" s="28" t="s">
        <v>118</v>
      </c>
      <c r="L12" s="28" t="s">
        <v>397</v>
      </c>
      <c r="M12" s="32"/>
      <c r="N12" s="28" t="s">
        <v>398</v>
      </c>
      <c r="O12" s="28" t="s">
        <v>399</v>
      </c>
      <c r="P12" s="33" t="s">
        <v>354</v>
      </c>
      <c r="Q12" s="32"/>
      <c r="R12" s="23" t="s">
        <v>355</v>
      </c>
      <c r="S12" s="23" t="s">
        <v>400</v>
      </c>
      <c r="T12" s="34" t="s">
        <v>357</v>
      </c>
      <c r="U12" s="34" t="s">
        <v>358</v>
      </c>
      <c r="V12" s="34"/>
    </row>
    <row r="13" s="23" customFormat="1" ht="14.25" customHeight="1" spans="1:22">
      <c r="A13" s="26">
        <v>12</v>
      </c>
      <c r="B13" s="27" t="s">
        <v>349</v>
      </c>
      <c r="C13" s="27" t="s">
        <v>401</v>
      </c>
      <c r="D13" s="28" t="s">
        <v>116</v>
      </c>
      <c r="E13" s="26"/>
      <c r="F13" s="29">
        <v>8895.06</v>
      </c>
      <c r="G13" s="29">
        <v>266.85</v>
      </c>
      <c r="H13" s="29">
        <v>8628.21</v>
      </c>
      <c r="I13" s="28">
        <v>1</v>
      </c>
      <c r="J13" s="28" t="s">
        <v>29</v>
      </c>
      <c r="K13" s="28" t="s">
        <v>118</v>
      </c>
      <c r="L13" s="28" t="s">
        <v>402</v>
      </c>
      <c r="M13" s="32"/>
      <c r="N13" s="28" t="s">
        <v>361</v>
      </c>
      <c r="O13" s="28" t="s">
        <v>362</v>
      </c>
      <c r="P13" s="33" t="s">
        <v>354</v>
      </c>
      <c r="Q13" s="32"/>
      <c r="R13" s="23" t="s">
        <v>355</v>
      </c>
      <c r="S13" s="23" t="s">
        <v>403</v>
      </c>
      <c r="T13" s="34" t="s">
        <v>357</v>
      </c>
      <c r="U13" s="34" t="s">
        <v>358</v>
      </c>
      <c r="V13" s="34"/>
    </row>
    <row r="14" s="23" customFormat="1" ht="14.25" customHeight="1" spans="1:22">
      <c r="A14" s="26">
        <v>13</v>
      </c>
      <c r="B14" s="27" t="s">
        <v>349</v>
      </c>
      <c r="C14" s="27" t="s">
        <v>404</v>
      </c>
      <c r="D14" s="28" t="s">
        <v>116</v>
      </c>
      <c r="E14" s="26"/>
      <c r="F14" s="29">
        <v>640.67</v>
      </c>
      <c r="G14" s="29">
        <v>19.22</v>
      </c>
      <c r="H14" s="29">
        <v>621.45</v>
      </c>
      <c r="I14" s="28">
        <v>1</v>
      </c>
      <c r="J14" s="28" t="s">
        <v>72</v>
      </c>
      <c r="K14" s="28" t="s">
        <v>164</v>
      </c>
      <c r="L14" s="28" t="s">
        <v>405</v>
      </c>
      <c r="M14" s="32"/>
      <c r="N14" s="28" t="s">
        <v>352</v>
      </c>
      <c r="O14" s="28" t="s">
        <v>353</v>
      </c>
      <c r="P14" s="33" t="s">
        <v>354</v>
      </c>
      <c r="Q14" s="32" t="s">
        <v>394</v>
      </c>
      <c r="R14" s="23" t="s">
        <v>355</v>
      </c>
      <c r="S14" s="23" t="s">
        <v>406</v>
      </c>
      <c r="T14" s="34" t="s">
        <v>357</v>
      </c>
      <c r="U14" s="34" t="s">
        <v>358</v>
      </c>
      <c r="V14" s="34"/>
    </row>
    <row r="15" s="23" customFormat="1" ht="14.25" customHeight="1" spans="1:22">
      <c r="A15" s="26">
        <v>14</v>
      </c>
      <c r="B15" s="27" t="s">
        <v>349</v>
      </c>
      <c r="C15" s="27" t="s">
        <v>407</v>
      </c>
      <c r="D15" s="28" t="s">
        <v>408</v>
      </c>
      <c r="E15" s="26"/>
      <c r="F15" s="29">
        <v>292.19</v>
      </c>
      <c r="G15" s="29">
        <v>71.73</v>
      </c>
      <c r="H15" s="29">
        <v>220.46</v>
      </c>
      <c r="I15" s="28">
        <v>1</v>
      </c>
      <c r="J15" s="28" t="s">
        <v>29</v>
      </c>
      <c r="K15" s="28"/>
      <c r="L15" s="28" t="s">
        <v>409</v>
      </c>
      <c r="M15" s="32"/>
      <c r="N15" s="28" t="s">
        <v>361</v>
      </c>
      <c r="O15" s="28" t="s">
        <v>362</v>
      </c>
      <c r="P15" s="33" t="s">
        <v>410</v>
      </c>
      <c r="Q15" s="32"/>
      <c r="R15" s="23" t="s">
        <v>355</v>
      </c>
      <c r="S15" s="23" t="s">
        <v>411</v>
      </c>
      <c r="T15" s="34" t="s">
        <v>412</v>
      </c>
      <c r="U15" s="34" t="s">
        <v>413</v>
      </c>
      <c r="V15" s="34"/>
    </row>
    <row r="16" s="23" customFormat="1" ht="14.25" customHeight="1" spans="1:22">
      <c r="A16" s="26">
        <v>15</v>
      </c>
      <c r="B16" s="27" t="s">
        <v>349</v>
      </c>
      <c r="C16" s="27" t="s">
        <v>414</v>
      </c>
      <c r="D16" s="28" t="s">
        <v>408</v>
      </c>
      <c r="E16" s="26"/>
      <c r="F16" s="29">
        <v>284.2</v>
      </c>
      <c r="G16" s="29">
        <v>23.83</v>
      </c>
      <c r="H16" s="29">
        <v>260.37</v>
      </c>
      <c r="I16" s="28">
        <v>1</v>
      </c>
      <c r="J16" s="28" t="s">
        <v>29</v>
      </c>
      <c r="K16" s="28"/>
      <c r="L16" s="28" t="s">
        <v>409</v>
      </c>
      <c r="M16" s="32"/>
      <c r="N16" s="28" t="s">
        <v>352</v>
      </c>
      <c r="O16" s="28" t="s">
        <v>353</v>
      </c>
      <c r="P16" s="33" t="s">
        <v>415</v>
      </c>
      <c r="Q16" s="32"/>
      <c r="R16" s="23" t="s">
        <v>355</v>
      </c>
      <c r="S16" s="23" t="s">
        <v>416</v>
      </c>
      <c r="T16" s="34" t="s">
        <v>412</v>
      </c>
      <c r="U16" s="34" t="s">
        <v>413</v>
      </c>
      <c r="V16" s="34"/>
    </row>
    <row r="17" s="23" customFormat="1" ht="14.25" customHeight="1" spans="1:22">
      <c r="A17" s="26">
        <v>16</v>
      </c>
      <c r="B17" s="27" t="s">
        <v>349</v>
      </c>
      <c r="C17" s="27" t="s">
        <v>417</v>
      </c>
      <c r="D17" s="28" t="s">
        <v>48</v>
      </c>
      <c r="E17" s="26"/>
      <c r="F17" s="29">
        <v>2336.22</v>
      </c>
      <c r="G17" s="29">
        <v>1076.86</v>
      </c>
      <c r="H17" s="29">
        <v>1259.36</v>
      </c>
      <c r="I17" s="28">
        <v>1</v>
      </c>
      <c r="J17" s="28" t="s">
        <v>29</v>
      </c>
      <c r="K17" s="28"/>
      <c r="L17" s="28" t="s">
        <v>418</v>
      </c>
      <c r="M17" s="32"/>
      <c r="N17" s="28" t="s">
        <v>372</v>
      </c>
      <c r="O17" s="28" t="s">
        <v>373</v>
      </c>
      <c r="P17" s="33" t="s">
        <v>419</v>
      </c>
      <c r="Q17" s="32"/>
      <c r="R17" s="23" t="s">
        <v>355</v>
      </c>
      <c r="S17" s="23" t="s">
        <v>420</v>
      </c>
      <c r="T17" s="34" t="s">
        <v>412</v>
      </c>
      <c r="U17" s="34" t="s">
        <v>413</v>
      </c>
      <c r="V17" s="34"/>
    </row>
    <row r="18" s="23" customFormat="1" ht="14.25" customHeight="1" spans="1:22">
      <c r="A18" s="26">
        <v>17</v>
      </c>
      <c r="B18" s="27" t="s">
        <v>349</v>
      </c>
      <c r="C18" s="27" t="s">
        <v>421</v>
      </c>
      <c r="D18" s="26" t="s">
        <v>422</v>
      </c>
      <c r="E18" s="26"/>
      <c r="F18" s="29">
        <v>10530.99</v>
      </c>
      <c r="G18" s="29">
        <v>7773.29</v>
      </c>
      <c r="H18" s="29">
        <v>2757.7</v>
      </c>
      <c r="I18" s="28">
        <v>1</v>
      </c>
      <c r="J18" s="28" t="s">
        <v>57</v>
      </c>
      <c r="K18" s="28"/>
      <c r="L18" s="28" t="s">
        <v>423</v>
      </c>
      <c r="M18" s="32"/>
      <c r="N18" s="28" t="s">
        <v>352</v>
      </c>
      <c r="O18" s="28" t="s">
        <v>353</v>
      </c>
      <c r="P18" s="33" t="s">
        <v>424</v>
      </c>
      <c r="Q18" s="32"/>
      <c r="R18" s="23" t="s">
        <v>355</v>
      </c>
      <c r="S18" s="23" t="s">
        <v>425</v>
      </c>
      <c r="T18" s="34" t="s">
        <v>412</v>
      </c>
      <c r="U18" s="34" t="s">
        <v>413</v>
      </c>
      <c r="V18" s="34"/>
    </row>
    <row r="19" s="23" customFormat="1" ht="14.25" customHeight="1" spans="1:22">
      <c r="A19" s="26">
        <v>18</v>
      </c>
      <c r="B19" s="27" t="s">
        <v>349</v>
      </c>
      <c r="C19" s="27" t="s">
        <v>426</v>
      </c>
      <c r="D19" s="26" t="s">
        <v>422</v>
      </c>
      <c r="E19" s="26"/>
      <c r="F19" s="29">
        <v>729.78</v>
      </c>
      <c r="G19" s="29">
        <v>616.21</v>
      </c>
      <c r="H19" s="29">
        <v>113.57</v>
      </c>
      <c r="I19" s="28">
        <v>1</v>
      </c>
      <c r="J19" s="28" t="s">
        <v>57</v>
      </c>
      <c r="K19" s="28"/>
      <c r="L19" s="28" t="s">
        <v>423</v>
      </c>
      <c r="M19" s="32"/>
      <c r="N19" s="28" t="s">
        <v>352</v>
      </c>
      <c r="O19" s="28" t="s">
        <v>353</v>
      </c>
      <c r="P19" s="33" t="s">
        <v>427</v>
      </c>
      <c r="Q19" s="32"/>
      <c r="R19" s="23" t="s">
        <v>355</v>
      </c>
      <c r="S19" s="23" t="s">
        <v>428</v>
      </c>
      <c r="T19" s="34" t="s">
        <v>412</v>
      </c>
      <c r="U19" s="34" t="s">
        <v>413</v>
      </c>
      <c r="V19" s="34"/>
    </row>
    <row r="20" s="23" customFormat="1" ht="14.25" customHeight="1" spans="1:22">
      <c r="A20" s="26">
        <v>19</v>
      </c>
      <c r="B20" s="27" t="s">
        <v>349</v>
      </c>
      <c r="C20" s="27" t="s">
        <v>429</v>
      </c>
      <c r="D20" s="26" t="s">
        <v>422</v>
      </c>
      <c r="E20" s="26"/>
      <c r="F20" s="29">
        <v>17557.28</v>
      </c>
      <c r="G20" s="29">
        <v>2487.35</v>
      </c>
      <c r="H20" s="29">
        <v>15069.93</v>
      </c>
      <c r="I20" s="28">
        <v>2</v>
      </c>
      <c r="J20" s="28" t="s">
        <v>57</v>
      </c>
      <c r="K20" s="28"/>
      <c r="L20" s="28" t="s">
        <v>423</v>
      </c>
      <c r="M20" s="32"/>
      <c r="N20" s="28" t="s">
        <v>372</v>
      </c>
      <c r="O20" s="28" t="s">
        <v>373</v>
      </c>
      <c r="P20" s="33" t="s">
        <v>354</v>
      </c>
      <c r="Q20" s="32"/>
      <c r="R20" s="23" t="s">
        <v>355</v>
      </c>
      <c r="S20" s="23" t="s">
        <v>430</v>
      </c>
      <c r="T20" s="34" t="s">
        <v>412</v>
      </c>
      <c r="U20" s="34" t="s">
        <v>413</v>
      </c>
      <c r="V20" s="34"/>
    </row>
    <row r="21" s="23" customFormat="1" ht="14.25" customHeight="1" spans="1:22">
      <c r="A21" s="26">
        <v>20</v>
      </c>
      <c r="B21" s="27" t="s">
        <v>349</v>
      </c>
      <c r="C21" s="27" t="s">
        <v>431</v>
      </c>
      <c r="D21" s="28" t="s">
        <v>43</v>
      </c>
      <c r="E21" s="26"/>
      <c r="F21" s="29">
        <v>765.61</v>
      </c>
      <c r="G21" s="29">
        <v>567.47</v>
      </c>
      <c r="H21" s="29">
        <v>198.14</v>
      </c>
      <c r="I21" s="28">
        <v>1</v>
      </c>
      <c r="J21" s="28" t="s">
        <v>432</v>
      </c>
      <c r="K21" s="28"/>
      <c r="L21" s="28" t="s">
        <v>43</v>
      </c>
      <c r="M21" s="32"/>
      <c r="N21" s="28" t="s">
        <v>372</v>
      </c>
      <c r="O21" s="28" t="s">
        <v>373</v>
      </c>
      <c r="P21" s="33" t="s">
        <v>433</v>
      </c>
      <c r="Q21" s="32"/>
      <c r="R21" s="23" t="s">
        <v>355</v>
      </c>
      <c r="S21" s="23" t="s">
        <v>434</v>
      </c>
      <c r="T21" s="34" t="s">
        <v>412</v>
      </c>
      <c r="U21" s="34" t="s">
        <v>413</v>
      </c>
      <c r="V21" s="34"/>
    </row>
    <row r="22" s="23" customFormat="1" ht="14.25" customHeight="1" spans="1:22">
      <c r="A22" s="26">
        <v>21</v>
      </c>
      <c r="B22" s="27" t="s">
        <v>349</v>
      </c>
      <c r="C22" s="27" t="s">
        <v>435</v>
      </c>
      <c r="D22" s="28" t="s">
        <v>436</v>
      </c>
      <c r="E22" s="26"/>
      <c r="F22" s="29">
        <v>406</v>
      </c>
      <c r="G22" s="29">
        <v>313.14</v>
      </c>
      <c r="H22" s="29">
        <v>92.86</v>
      </c>
      <c r="I22" s="28">
        <v>1</v>
      </c>
      <c r="J22" s="28" t="s">
        <v>29</v>
      </c>
      <c r="K22" s="28"/>
      <c r="L22" s="28" t="s">
        <v>43</v>
      </c>
      <c r="M22" s="32"/>
      <c r="N22" s="28" t="s">
        <v>352</v>
      </c>
      <c r="O22" s="28" t="s">
        <v>353</v>
      </c>
      <c r="P22" s="33" t="s">
        <v>415</v>
      </c>
      <c r="Q22" s="32"/>
      <c r="R22" s="23" t="s">
        <v>355</v>
      </c>
      <c r="S22" s="23" t="s">
        <v>437</v>
      </c>
      <c r="T22" s="34" t="s">
        <v>412</v>
      </c>
      <c r="U22" s="34" t="s">
        <v>413</v>
      </c>
      <c r="V22" s="34"/>
    </row>
    <row r="23" s="23" customFormat="1" ht="14.25" customHeight="1" spans="1:22">
      <c r="A23" s="26">
        <v>22</v>
      </c>
      <c r="B23" s="27" t="s">
        <v>349</v>
      </c>
      <c r="C23" s="27" t="s">
        <v>438</v>
      </c>
      <c r="D23" s="28" t="s">
        <v>408</v>
      </c>
      <c r="E23" s="26"/>
      <c r="F23" s="29">
        <v>1635.44</v>
      </c>
      <c r="G23" s="29">
        <v>225.34</v>
      </c>
      <c r="H23" s="29">
        <v>1410.1</v>
      </c>
      <c r="I23" s="28">
        <v>1</v>
      </c>
      <c r="J23" s="28" t="s">
        <v>29</v>
      </c>
      <c r="K23" s="28"/>
      <c r="L23" s="28" t="s">
        <v>439</v>
      </c>
      <c r="M23" s="32"/>
      <c r="N23" s="28" t="s">
        <v>361</v>
      </c>
      <c r="O23" s="28" t="s">
        <v>362</v>
      </c>
      <c r="P23" s="33" t="s">
        <v>440</v>
      </c>
      <c r="Q23" s="32"/>
      <c r="R23" s="23" t="s">
        <v>355</v>
      </c>
      <c r="S23" s="23" t="s">
        <v>441</v>
      </c>
      <c r="T23" s="34" t="s">
        <v>412</v>
      </c>
      <c r="U23" s="34" t="s">
        <v>413</v>
      </c>
      <c r="V23" s="34"/>
    </row>
    <row r="24" s="23" customFormat="1" ht="14.25" customHeight="1" spans="1:22">
      <c r="A24" s="26">
        <v>23</v>
      </c>
      <c r="B24" s="27" t="s">
        <v>349</v>
      </c>
      <c r="C24" s="27" t="s">
        <v>442</v>
      </c>
      <c r="D24" s="28" t="s">
        <v>408</v>
      </c>
      <c r="E24" s="26"/>
      <c r="F24" s="29">
        <v>1635.44</v>
      </c>
      <c r="G24" s="29">
        <v>225.34</v>
      </c>
      <c r="H24" s="29">
        <v>1410.1</v>
      </c>
      <c r="I24" s="28">
        <v>1</v>
      </c>
      <c r="J24" s="28" t="s">
        <v>29</v>
      </c>
      <c r="K24" s="28"/>
      <c r="L24" s="28" t="s">
        <v>439</v>
      </c>
      <c r="M24" s="32"/>
      <c r="N24" s="28" t="s">
        <v>372</v>
      </c>
      <c r="O24" s="28" t="s">
        <v>373</v>
      </c>
      <c r="P24" s="33" t="s">
        <v>440</v>
      </c>
      <c r="Q24" s="32"/>
      <c r="R24" s="23" t="s">
        <v>355</v>
      </c>
      <c r="S24" s="23" t="s">
        <v>443</v>
      </c>
      <c r="T24" s="34" t="s">
        <v>412</v>
      </c>
      <c r="U24" s="34" t="s">
        <v>413</v>
      </c>
      <c r="V24" s="34"/>
    </row>
    <row r="25" s="23" customFormat="1" ht="14.25" customHeight="1" spans="1:22">
      <c r="A25" s="26">
        <v>24</v>
      </c>
      <c r="B25" s="27" t="s">
        <v>349</v>
      </c>
      <c r="C25" s="27" t="s">
        <v>444</v>
      </c>
      <c r="D25" s="28" t="s">
        <v>408</v>
      </c>
      <c r="E25" s="26"/>
      <c r="F25" s="29">
        <v>1635.44</v>
      </c>
      <c r="G25" s="29">
        <v>225.34</v>
      </c>
      <c r="H25" s="29">
        <v>1410.1</v>
      </c>
      <c r="I25" s="28">
        <v>1</v>
      </c>
      <c r="J25" s="28" t="s">
        <v>29</v>
      </c>
      <c r="K25" s="28"/>
      <c r="L25" s="28" t="s">
        <v>439</v>
      </c>
      <c r="M25" s="32"/>
      <c r="N25" s="28" t="s">
        <v>372</v>
      </c>
      <c r="O25" s="28" t="s">
        <v>373</v>
      </c>
      <c r="P25" s="33" t="s">
        <v>440</v>
      </c>
      <c r="Q25" s="32"/>
      <c r="R25" s="23" t="s">
        <v>355</v>
      </c>
      <c r="S25" s="23" t="s">
        <v>445</v>
      </c>
      <c r="T25" s="34" t="s">
        <v>412</v>
      </c>
      <c r="U25" s="34" t="s">
        <v>413</v>
      </c>
      <c r="V25" s="34"/>
    </row>
    <row r="26" s="23" customFormat="1" ht="14.25" customHeight="1" spans="1:22">
      <c r="A26" s="26">
        <v>25</v>
      </c>
      <c r="B26" s="27" t="s">
        <v>349</v>
      </c>
      <c r="C26" s="27" t="s">
        <v>446</v>
      </c>
      <c r="D26" s="28" t="s">
        <v>408</v>
      </c>
      <c r="E26" s="26"/>
      <c r="F26" s="29">
        <v>315.79</v>
      </c>
      <c r="G26" s="29">
        <v>86.06</v>
      </c>
      <c r="H26" s="29">
        <v>229.73</v>
      </c>
      <c r="I26" s="28">
        <v>1</v>
      </c>
      <c r="J26" s="28" t="s">
        <v>29</v>
      </c>
      <c r="K26" s="28"/>
      <c r="L26" s="28" t="s">
        <v>447</v>
      </c>
      <c r="M26" s="32"/>
      <c r="N26" s="28" t="s">
        <v>361</v>
      </c>
      <c r="O26" s="28" t="s">
        <v>362</v>
      </c>
      <c r="P26" s="33" t="s">
        <v>448</v>
      </c>
      <c r="Q26" s="32"/>
      <c r="R26" s="23" t="s">
        <v>355</v>
      </c>
      <c r="S26" s="23" t="s">
        <v>449</v>
      </c>
      <c r="T26" s="34" t="s">
        <v>412</v>
      </c>
      <c r="U26" s="34" t="s">
        <v>413</v>
      </c>
      <c r="V26" s="34"/>
    </row>
    <row r="27" s="23" customFormat="1" ht="14.25" customHeight="1" spans="1:22">
      <c r="A27" s="26">
        <v>26</v>
      </c>
      <c r="B27" s="27" t="s">
        <v>349</v>
      </c>
      <c r="C27" s="27" t="s">
        <v>450</v>
      </c>
      <c r="D27" s="28" t="s">
        <v>408</v>
      </c>
      <c r="E27" s="26"/>
      <c r="F27" s="29">
        <v>311.89</v>
      </c>
      <c r="G27" s="29">
        <v>68.16</v>
      </c>
      <c r="H27" s="29">
        <v>243.73</v>
      </c>
      <c r="I27" s="28">
        <v>1</v>
      </c>
      <c r="J27" s="28" t="s">
        <v>29</v>
      </c>
      <c r="K27" s="28"/>
      <c r="L27" s="28" t="s">
        <v>447</v>
      </c>
      <c r="M27" s="32"/>
      <c r="N27" s="28" t="s">
        <v>372</v>
      </c>
      <c r="O27" s="28" t="s">
        <v>373</v>
      </c>
      <c r="P27" s="33" t="s">
        <v>451</v>
      </c>
      <c r="Q27" s="32"/>
      <c r="R27" s="23" t="s">
        <v>355</v>
      </c>
      <c r="S27" s="23" t="s">
        <v>452</v>
      </c>
      <c r="T27" s="34" t="s">
        <v>412</v>
      </c>
      <c r="U27" s="34" t="s">
        <v>413</v>
      </c>
      <c r="V27" s="34"/>
    </row>
    <row r="28" s="23" customFormat="1" ht="14.25" customHeight="1" spans="1:22">
      <c r="A28" s="26">
        <v>27</v>
      </c>
      <c r="B28" s="27" t="s">
        <v>349</v>
      </c>
      <c r="C28" s="27" t="s">
        <v>453</v>
      </c>
      <c r="D28" s="28" t="s">
        <v>408</v>
      </c>
      <c r="E28" s="26"/>
      <c r="F28" s="29">
        <v>311.89</v>
      </c>
      <c r="G28" s="29">
        <v>42.92</v>
      </c>
      <c r="H28" s="29">
        <v>268.97</v>
      </c>
      <c r="I28" s="28">
        <v>1</v>
      </c>
      <c r="J28" s="28" t="s">
        <v>29</v>
      </c>
      <c r="K28" s="28"/>
      <c r="L28" s="28" t="s">
        <v>447</v>
      </c>
      <c r="M28" s="32"/>
      <c r="N28" s="28" t="s">
        <v>352</v>
      </c>
      <c r="O28" s="28" t="s">
        <v>353</v>
      </c>
      <c r="P28" s="33" t="s">
        <v>454</v>
      </c>
      <c r="Q28" s="32"/>
      <c r="R28" s="23" t="s">
        <v>355</v>
      </c>
      <c r="S28" s="23" t="s">
        <v>455</v>
      </c>
      <c r="T28" s="34" t="s">
        <v>412</v>
      </c>
      <c r="U28" s="34" t="s">
        <v>413</v>
      </c>
      <c r="V28" s="34"/>
    </row>
    <row r="29" s="23" customFormat="1" ht="14.25" customHeight="1" spans="1:22">
      <c r="A29" s="26">
        <v>28</v>
      </c>
      <c r="B29" s="27" t="s">
        <v>349</v>
      </c>
      <c r="C29" s="27" t="s">
        <v>456</v>
      </c>
      <c r="D29" s="28" t="s">
        <v>408</v>
      </c>
      <c r="E29" s="26"/>
      <c r="F29" s="29">
        <v>50.69</v>
      </c>
      <c r="G29" s="29">
        <v>20.01</v>
      </c>
      <c r="H29" s="29">
        <v>30.68</v>
      </c>
      <c r="I29" s="28">
        <v>1</v>
      </c>
      <c r="J29" s="28" t="s">
        <v>29</v>
      </c>
      <c r="K29" s="28"/>
      <c r="L29" s="28" t="s">
        <v>457</v>
      </c>
      <c r="M29" s="32"/>
      <c r="N29" s="28" t="s">
        <v>361</v>
      </c>
      <c r="O29" s="28" t="s">
        <v>362</v>
      </c>
      <c r="P29" s="33" t="s">
        <v>458</v>
      </c>
      <c r="Q29" s="32"/>
      <c r="R29" s="23" t="s">
        <v>355</v>
      </c>
      <c r="S29" s="23" t="s">
        <v>459</v>
      </c>
      <c r="T29" s="34" t="s">
        <v>412</v>
      </c>
      <c r="U29" s="34" t="s">
        <v>413</v>
      </c>
      <c r="V29" s="34"/>
    </row>
    <row r="30" s="23" customFormat="1" ht="14.25" customHeight="1" spans="1:22">
      <c r="A30" s="26">
        <v>29</v>
      </c>
      <c r="B30" s="27" t="s">
        <v>349</v>
      </c>
      <c r="C30" s="27" t="s">
        <v>460</v>
      </c>
      <c r="D30" s="28" t="s">
        <v>136</v>
      </c>
      <c r="E30" s="26"/>
      <c r="F30" s="29">
        <v>638</v>
      </c>
      <c r="G30" s="29">
        <v>62.11</v>
      </c>
      <c r="H30" s="29">
        <v>575.89</v>
      </c>
      <c r="I30" s="28">
        <v>1</v>
      </c>
      <c r="J30" s="28" t="s">
        <v>29</v>
      </c>
      <c r="K30" s="28"/>
      <c r="L30" s="28" t="s">
        <v>69</v>
      </c>
      <c r="M30" s="32"/>
      <c r="N30" s="28" t="s">
        <v>352</v>
      </c>
      <c r="O30" s="28" t="s">
        <v>353</v>
      </c>
      <c r="P30" s="33" t="s">
        <v>461</v>
      </c>
      <c r="Q30" s="32"/>
      <c r="R30" s="23" t="s">
        <v>355</v>
      </c>
      <c r="S30" s="23" t="s">
        <v>462</v>
      </c>
      <c r="T30" s="34" t="s">
        <v>412</v>
      </c>
      <c r="U30" s="34" t="s">
        <v>413</v>
      </c>
      <c r="V30" s="34"/>
    </row>
    <row r="31" s="23" customFormat="1" ht="14.25" customHeight="1" spans="1:22">
      <c r="A31" s="26">
        <v>30</v>
      </c>
      <c r="B31" s="27" t="s">
        <v>349</v>
      </c>
      <c r="C31" s="27" t="s">
        <v>463</v>
      </c>
      <c r="D31" s="28" t="s">
        <v>464</v>
      </c>
      <c r="E31" s="26"/>
      <c r="F31" s="29">
        <v>459.3</v>
      </c>
      <c r="G31" s="29">
        <v>221.82</v>
      </c>
      <c r="H31" s="29">
        <v>237.48</v>
      </c>
      <c r="I31" s="28">
        <v>1</v>
      </c>
      <c r="J31" s="28" t="s">
        <v>29</v>
      </c>
      <c r="K31" s="28"/>
      <c r="L31" s="28" t="s">
        <v>465</v>
      </c>
      <c r="M31" s="32"/>
      <c r="N31" s="28" t="s">
        <v>372</v>
      </c>
      <c r="O31" s="28" t="s">
        <v>373</v>
      </c>
      <c r="P31" s="33" t="s">
        <v>454</v>
      </c>
      <c r="Q31" s="32"/>
      <c r="R31" s="23" t="s">
        <v>355</v>
      </c>
      <c r="S31" s="23" t="s">
        <v>466</v>
      </c>
      <c r="T31" s="34" t="s">
        <v>412</v>
      </c>
      <c r="U31" s="34" t="s">
        <v>413</v>
      </c>
      <c r="V31" s="34"/>
    </row>
    <row r="32" s="23" customFormat="1" ht="14.25" customHeight="1" spans="1:22">
      <c r="A32" s="26">
        <v>31</v>
      </c>
      <c r="B32" s="27" t="s">
        <v>349</v>
      </c>
      <c r="C32" s="27" t="s">
        <v>467</v>
      </c>
      <c r="D32" s="28" t="s">
        <v>34</v>
      </c>
      <c r="E32" s="26"/>
      <c r="F32" s="29">
        <v>1031.05</v>
      </c>
      <c r="G32" s="29">
        <v>30.93</v>
      </c>
      <c r="H32" s="29">
        <v>1000.12</v>
      </c>
      <c r="I32" s="28">
        <v>1</v>
      </c>
      <c r="J32" s="28" t="s">
        <v>29</v>
      </c>
      <c r="K32" s="28"/>
      <c r="L32" s="28" t="s">
        <v>468</v>
      </c>
      <c r="M32" s="32"/>
      <c r="N32" s="28" t="s">
        <v>469</v>
      </c>
      <c r="O32" s="28" t="s">
        <v>470</v>
      </c>
      <c r="P32" s="33" t="s">
        <v>354</v>
      </c>
      <c r="Q32" s="32"/>
      <c r="R32" s="23" t="s">
        <v>355</v>
      </c>
      <c r="S32" s="23" t="s">
        <v>471</v>
      </c>
      <c r="T32" s="34" t="s">
        <v>357</v>
      </c>
      <c r="U32" s="34" t="s">
        <v>358</v>
      </c>
      <c r="V32" s="34"/>
    </row>
    <row r="33" s="23" customFormat="1" ht="14.25" customHeight="1" spans="1:22">
      <c r="A33" s="26">
        <v>32</v>
      </c>
      <c r="B33" s="27" t="s">
        <v>349</v>
      </c>
      <c r="C33" s="27" t="s">
        <v>472</v>
      </c>
      <c r="D33" s="28" t="s">
        <v>116</v>
      </c>
      <c r="E33" s="26"/>
      <c r="F33" s="29">
        <v>5827.32</v>
      </c>
      <c r="G33" s="29">
        <v>174.82</v>
      </c>
      <c r="H33" s="29">
        <v>5652.5</v>
      </c>
      <c r="I33" s="28">
        <v>1</v>
      </c>
      <c r="J33" s="28" t="s">
        <v>72</v>
      </c>
      <c r="K33" s="28" t="s">
        <v>118</v>
      </c>
      <c r="L33" s="28" t="s">
        <v>473</v>
      </c>
      <c r="M33" s="32"/>
      <c r="N33" s="28" t="s">
        <v>474</v>
      </c>
      <c r="O33" s="28" t="s">
        <v>475</v>
      </c>
      <c r="P33" s="33" t="s">
        <v>476</v>
      </c>
      <c r="Q33" s="32" t="s">
        <v>394</v>
      </c>
      <c r="R33" s="23" t="s">
        <v>355</v>
      </c>
      <c r="S33" s="23" t="s">
        <v>477</v>
      </c>
      <c r="T33" s="34" t="s">
        <v>357</v>
      </c>
      <c r="U33" s="34" t="s">
        <v>358</v>
      </c>
      <c r="V33" s="34"/>
    </row>
    <row r="34" s="23" customFormat="1" ht="14.25" customHeight="1" spans="1:22">
      <c r="A34" s="26">
        <v>33</v>
      </c>
      <c r="B34" s="27" t="s">
        <v>349</v>
      </c>
      <c r="C34" s="27" t="s">
        <v>478</v>
      </c>
      <c r="D34" s="28" t="s">
        <v>116</v>
      </c>
      <c r="E34" s="26"/>
      <c r="F34" s="29">
        <v>103</v>
      </c>
      <c r="G34" s="29">
        <v>3.09</v>
      </c>
      <c r="H34" s="29">
        <v>99.91</v>
      </c>
      <c r="I34" s="28">
        <v>1</v>
      </c>
      <c r="J34" s="28" t="s">
        <v>72</v>
      </c>
      <c r="K34" s="28" t="s">
        <v>118</v>
      </c>
      <c r="L34" s="28" t="s">
        <v>479</v>
      </c>
      <c r="M34" s="32"/>
      <c r="N34" s="28" t="s">
        <v>480</v>
      </c>
      <c r="O34" s="28" t="s">
        <v>481</v>
      </c>
      <c r="P34" s="33" t="s">
        <v>354</v>
      </c>
      <c r="Q34" s="32"/>
      <c r="R34" s="23" t="s">
        <v>355</v>
      </c>
      <c r="S34" s="23" t="s">
        <v>482</v>
      </c>
      <c r="T34" s="34" t="s">
        <v>357</v>
      </c>
      <c r="U34" s="34" t="s">
        <v>358</v>
      </c>
      <c r="V34" s="34"/>
    </row>
    <row r="35" s="23" customFormat="1" ht="14.25" customHeight="1" spans="1:22">
      <c r="A35" s="26">
        <v>34</v>
      </c>
      <c r="B35" s="27" t="s">
        <v>349</v>
      </c>
      <c r="C35" s="27" t="s">
        <v>483</v>
      </c>
      <c r="D35" s="28" t="s">
        <v>116</v>
      </c>
      <c r="E35" s="26"/>
      <c r="F35" s="29">
        <v>1762.09</v>
      </c>
      <c r="G35" s="29">
        <v>52.86</v>
      </c>
      <c r="H35" s="29">
        <v>1709.23</v>
      </c>
      <c r="I35" s="28">
        <v>1</v>
      </c>
      <c r="J35" s="28" t="s">
        <v>72</v>
      </c>
      <c r="K35" s="28" t="s">
        <v>164</v>
      </c>
      <c r="L35" s="28" t="s">
        <v>164</v>
      </c>
      <c r="M35" s="32"/>
      <c r="N35" s="28" t="s">
        <v>484</v>
      </c>
      <c r="O35" s="28" t="s">
        <v>485</v>
      </c>
      <c r="P35" s="33" t="s">
        <v>354</v>
      </c>
      <c r="Q35" s="32" t="s">
        <v>394</v>
      </c>
      <c r="R35" s="23" t="s">
        <v>355</v>
      </c>
      <c r="S35" s="23" t="s">
        <v>486</v>
      </c>
      <c r="T35" s="34" t="s">
        <v>357</v>
      </c>
      <c r="U35" s="34" t="s">
        <v>358</v>
      </c>
      <c r="V35" s="34"/>
    </row>
    <row r="36" s="23" customFormat="1" ht="14.25" customHeight="1" spans="1:22">
      <c r="A36" s="26">
        <v>35</v>
      </c>
      <c r="B36" s="27" t="s">
        <v>349</v>
      </c>
      <c r="C36" s="27" t="s">
        <v>487</v>
      </c>
      <c r="D36" s="28" t="s">
        <v>116</v>
      </c>
      <c r="E36" s="26"/>
      <c r="F36" s="29">
        <v>2884</v>
      </c>
      <c r="G36" s="29">
        <v>86.52</v>
      </c>
      <c r="H36" s="29">
        <v>2797.48</v>
      </c>
      <c r="I36" s="28">
        <v>1</v>
      </c>
      <c r="J36" s="28" t="s">
        <v>29</v>
      </c>
      <c r="K36" s="28" t="s">
        <v>118</v>
      </c>
      <c r="L36" s="28" t="s">
        <v>118</v>
      </c>
      <c r="M36" s="32"/>
      <c r="N36" s="28" t="s">
        <v>488</v>
      </c>
      <c r="O36" s="28" t="s">
        <v>489</v>
      </c>
      <c r="P36" s="33" t="s">
        <v>354</v>
      </c>
      <c r="Q36" s="32"/>
      <c r="R36" s="23" t="s">
        <v>355</v>
      </c>
      <c r="S36" s="23" t="s">
        <v>490</v>
      </c>
      <c r="T36" s="34" t="s">
        <v>357</v>
      </c>
      <c r="U36" s="34" t="s">
        <v>358</v>
      </c>
      <c r="V36" s="34"/>
    </row>
    <row r="37" s="23" customFormat="1" ht="14.25" customHeight="1" spans="1:22">
      <c r="A37" s="26">
        <v>36</v>
      </c>
      <c r="B37" s="27" t="s">
        <v>349</v>
      </c>
      <c r="C37" s="27" t="s">
        <v>491</v>
      </c>
      <c r="D37" s="28" t="s">
        <v>116</v>
      </c>
      <c r="E37" s="26"/>
      <c r="F37" s="29">
        <v>2280</v>
      </c>
      <c r="G37" s="29">
        <v>68.4</v>
      </c>
      <c r="H37" s="29">
        <v>2211.6</v>
      </c>
      <c r="I37" s="28">
        <v>1</v>
      </c>
      <c r="J37" s="28" t="s">
        <v>72</v>
      </c>
      <c r="K37" s="28" t="s">
        <v>118</v>
      </c>
      <c r="L37" s="28" t="s">
        <v>492</v>
      </c>
      <c r="M37" s="32"/>
      <c r="N37" s="28" t="s">
        <v>493</v>
      </c>
      <c r="O37" s="28" t="s">
        <v>494</v>
      </c>
      <c r="P37" s="33" t="s">
        <v>354</v>
      </c>
      <c r="Q37" s="32" t="s">
        <v>394</v>
      </c>
      <c r="R37" s="23" t="s">
        <v>355</v>
      </c>
      <c r="S37" s="23" t="s">
        <v>495</v>
      </c>
      <c r="T37" s="34" t="s">
        <v>357</v>
      </c>
      <c r="U37" s="34" t="s">
        <v>358</v>
      </c>
      <c r="V37" s="34"/>
    </row>
    <row r="38" s="23" customFormat="1" ht="14.25" customHeight="1" spans="1:22">
      <c r="A38" s="26">
        <v>37</v>
      </c>
      <c r="B38" s="27" t="s">
        <v>349</v>
      </c>
      <c r="C38" s="27" t="s">
        <v>496</v>
      </c>
      <c r="D38" s="28" t="s">
        <v>116</v>
      </c>
      <c r="E38" s="26"/>
      <c r="F38" s="29">
        <v>6884.96</v>
      </c>
      <c r="G38" s="29">
        <v>206.55</v>
      </c>
      <c r="H38" s="29">
        <v>6678.41</v>
      </c>
      <c r="I38" s="28">
        <v>1</v>
      </c>
      <c r="J38" s="28" t="s">
        <v>72</v>
      </c>
      <c r="K38" s="28" t="s">
        <v>118</v>
      </c>
      <c r="L38" s="28" t="s">
        <v>389</v>
      </c>
      <c r="M38" s="32"/>
      <c r="N38" s="28" t="s">
        <v>497</v>
      </c>
      <c r="O38" s="28" t="s">
        <v>498</v>
      </c>
      <c r="P38" s="33" t="s">
        <v>393</v>
      </c>
      <c r="Q38" s="32" t="s">
        <v>394</v>
      </c>
      <c r="R38" s="23" t="s">
        <v>355</v>
      </c>
      <c r="S38" s="23" t="s">
        <v>499</v>
      </c>
      <c r="T38" s="34" t="s">
        <v>357</v>
      </c>
      <c r="U38" s="34" t="s">
        <v>358</v>
      </c>
      <c r="V38" s="34"/>
    </row>
    <row r="39" s="23" customFormat="1" ht="14.25" customHeight="1" spans="1:22">
      <c r="A39" s="26">
        <v>38</v>
      </c>
      <c r="B39" s="27" t="s">
        <v>349</v>
      </c>
      <c r="C39" s="27" t="s">
        <v>500</v>
      </c>
      <c r="D39" s="28" t="s">
        <v>116</v>
      </c>
      <c r="E39" s="26"/>
      <c r="F39" s="29">
        <v>192</v>
      </c>
      <c r="G39" s="29">
        <v>5.76</v>
      </c>
      <c r="H39" s="29">
        <v>186.24</v>
      </c>
      <c r="I39" s="28">
        <v>1</v>
      </c>
      <c r="J39" s="28" t="s">
        <v>72</v>
      </c>
      <c r="K39" s="28" t="s">
        <v>118</v>
      </c>
      <c r="L39" s="28" t="s">
        <v>501</v>
      </c>
      <c r="M39" s="32"/>
      <c r="N39" s="28" t="s">
        <v>502</v>
      </c>
      <c r="O39" s="28" t="s">
        <v>503</v>
      </c>
      <c r="P39" s="33" t="s">
        <v>354</v>
      </c>
      <c r="Q39" s="32" t="s">
        <v>394</v>
      </c>
      <c r="R39" s="23" t="s">
        <v>355</v>
      </c>
      <c r="S39" s="23" t="s">
        <v>504</v>
      </c>
      <c r="T39" s="34" t="s">
        <v>357</v>
      </c>
      <c r="U39" s="34" t="s">
        <v>358</v>
      </c>
      <c r="V39" s="34"/>
    </row>
    <row r="40" s="23" customFormat="1" ht="14.25" customHeight="1" spans="1:22">
      <c r="A40" s="26">
        <v>39</v>
      </c>
      <c r="B40" s="27" t="s">
        <v>349</v>
      </c>
      <c r="C40" s="27" t="s">
        <v>505</v>
      </c>
      <c r="D40" s="28" t="s">
        <v>116</v>
      </c>
      <c r="E40" s="26"/>
      <c r="F40" s="29">
        <v>192</v>
      </c>
      <c r="G40" s="29">
        <v>5.76</v>
      </c>
      <c r="H40" s="29">
        <v>186.24</v>
      </c>
      <c r="I40" s="28">
        <v>1</v>
      </c>
      <c r="J40" s="28" t="s">
        <v>72</v>
      </c>
      <c r="K40" s="28" t="s">
        <v>118</v>
      </c>
      <c r="L40" s="28" t="s">
        <v>501</v>
      </c>
      <c r="M40" s="32"/>
      <c r="N40" s="28" t="s">
        <v>506</v>
      </c>
      <c r="O40" s="28" t="s">
        <v>507</v>
      </c>
      <c r="P40" s="33" t="s">
        <v>354</v>
      </c>
      <c r="Q40" s="32"/>
      <c r="R40" s="23" t="s">
        <v>355</v>
      </c>
      <c r="S40" s="23" t="s">
        <v>508</v>
      </c>
      <c r="T40" s="34" t="s">
        <v>357</v>
      </c>
      <c r="U40" s="34" t="s">
        <v>358</v>
      </c>
      <c r="V40" s="34"/>
    </row>
    <row r="41" s="23" customFormat="1" ht="14.25" customHeight="1" spans="1:22">
      <c r="A41" s="26">
        <v>40</v>
      </c>
      <c r="B41" s="27" t="s">
        <v>349</v>
      </c>
      <c r="C41" s="27" t="s">
        <v>509</v>
      </c>
      <c r="D41" s="28" t="s">
        <v>116</v>
      </c>
      <c r="E41" s="26"/>
      <c r="F41" s="29">
        <v>4372.25</v>
      </c>
      <c r="G41" s="29">
        <v>131.17</v>
      </c>
      <c r="H41" s="29">
        <v>4241.08</v>
      </c>
      <c r="I41" s="28">
        <v>1</v>
      </c>
      <c r="J41" s="28" t="s">
        <v>72</v>
      </c>
      <c r="K41" s="28" t="s">
        <v>118</v>
      </c>
      <c r="L41" s="28" t="s">
        <v>510</v>
      </c>
      <c r="M41" s="32"/>
      <c r="N41" s="28" t="s">
        <v>511</v>
      </c>
      <c r="O41" s="28" t="s">
        <v>512</v>
      </c>
      <c r="P41" s="33" t="s">
        <v>513</v>
      </c>
      <c r="Q41" s="32"/>
      <c r="R41" s="23" t="s">
        <v>355</v>
      </c>
      <c r="S41" s="23" t="s">
        <v>514</v>
      </c>
      <c r="T41" s="34" t="s">
        <v>357</v>
      </c>
      <c r="U41" s="34" t="s">
        <v>358</v>
      </c>
      <c r="V41" s="34"/>
    </row>
    <row r="42" s="23" customFormat="1" ht="14.25" customHeight="1" spans="1:22">
      <c r="A42" s="26">
        <v>41</v>
      </c>
      <c r="B42" s="27" t="s">
        <v>349</v>
      </c>
      <c r="C42" s="27" t="s">
        <v>515</v>
      </c>
      <c r="D42" s="28" t="s">
        <v>116</v>
      </c>
      <c r="E42" s="26"/>
      <c r="F42" s="29">
        <v>5760.06</v>
      </c>
      <c r="G42" s="29">
        <v>172.8</v>
      </c>
      <c r="H42" s="29">
        <v>5587.26</v>
      </c>
      <c r="I42" s="28">
        <v>1</v>
      </c>
      <c r="J42" s="28" t="s">
        <v>72</v>
      </c>
      <c r="K42" s="28" t="s">
        <v>118</v>
      </c>
      <c r="L42" s="28" t="s">
        <v>389</v>
      </c>
      <c r="M42" s="32"/>
      <c r="N42" s="28" t="s">
        <v>516</v>
      </c>
      <c r="O42" s="28" t="s">
        <v>517</v>
      </c>
      <c r="P42" s="33" t="s">
        <v>518</v>
      </c>
      <c r="Q42" s="32" t="s">
        <v>394</v>
      </c>
      <c r="R42" s="23" t="s">
        <v>355</v>
      </c>
      <c r="S42" s="23" t="s">
        <v>519</v>
      </c>
      <c r="T42" s="34" t="s">
        <v>357</v>
      </c>
      <c r="U42" s="34" t="s">
        <v>358</v>
      </c>
      <c r="V42" s="34"/>
    </row>
    <row r="43" s="23" customFormat="1" ht="14.25" customHeight="1" spans="1:22">
      <c r="A43" s="26">
        <v>42</v>
      </c>
      <c r="B43" s="27" t="s">
        <v>349</v>
      </c>
      <c r="C43" s="27" t="s">
        <v>520</v>
      </c>
      <c r="D43" s="28" t="s">
        <v>436</v>
      </c>
      <c r="E43" s="26"/>
      <c r="F43" s="29">
        <v>634</v>
      </c>
      <c r="G43" s="29">
        <v>496.53</v>
      </c>
      <c r="H43" s="29">
        <v>137.47</v>
      </c>
      <c r="I43" s="28">
        <v>1</v>
      </c>
      <c r="J43" s="28" t="s">
        <v>29</v>
      </c>
      <c r="K43" s="28"/>
      <c r="L43" s="28" t="s">
        <v>43</v>
      </c>
      <c r="M43" s="32"/>
      <c r="N43" s="28" t="s">
        <v>521</v>
      </c>
      <c r="O43" s="28" t="s">
        <v>522</v>
      </c>
      <c r="P43" s="33" t="s">
        <v>523</v>
      </c>
      <c r="Q43" s="32"/>
      <c r="R43" s="23" t="s">
        <v>355</v>
      </c>
      <c r="S43" s="23" t="s">
        <v>524</v>
      </c>
      <c r="T43" s="34" t="s">
        <v>412</v>
      </c>
      <c r="U43" s="34" t="s">
        <v>413</v>
      </c>
      <c r="V43" s="34"/>
    </row>
    <row r="44" s="23" customFormat="1" ht="14.25" customHeight="1" spans="1:22">
      <c r="A44" s="26">
        <v>43</v>
      </c>
      <c r="B44" s="27" t="s">
        <v>349</v>
      </c>
      <c r="C44" s="27" t="s">
        <v>525</v>
      </c>
      <c r="D44" s="26" t="s">
        <v>422</v>
      </c>
      <c r="E44" s="26"/>
      <c r="F44" s="29">
        <v>579.71</v>
      </c>
      <c r="G44" s="29">
        <v>502.97</v>
      </c>
      <c r="H44" s="29">
        <v>76.74</v>
      </c>
      <c r="I44" s="28">
        <v>3</v>
      </c>
      <c r="J44" s="28" t="s">
        <v>57</v>
      </c>
      <c r="K44" s="28"/>
      <c r="L44" s="28" t="s">
        <v>64</v>
      </c>
      <c r="M44" s="32"/>
      <c r="N44" s="28" t="s">
        <v>526</v>
      </c>
      <c r="O44" s="28" t="s">
        <v>527</v>
      </c>
      <c r="P44" s="33" t="s">
        <v>528</v>
      </c>
      <c r="Q44" s="32"/>
      <c r="R44" s="23" t="s">
        <v>355</v>
      </c>
      <c r="S44" s="23" t="s">
        <v>529</v>
      </c>
      <c r="T44" s="34" t="s">
        <v>412</v>
      </c>
      <c r="U44" s="34" t="s">
        <v>413</v>
      </c>
      <c r="V44" s="34"/>
    </row>
    <row r="45" s="23" customFormat="1" ht="14.25" customHeight="1" spans="1:22">
      <c r="A45" s="26">
        <v>44</v>
      </c>
      <c r="B45" s="27" t="s">
        <v>349</v>
      </c>
      <c r="C45" s="27" t="s">
        <v>530</v>
      </c>
      <c r="D45" s="26" t="s">
        <v>422</v>
      </c>
      <c r="E45" s="26"/>
      <c r="F45" s="29">
        <v>18385.22</v>
      </c>
      <c r="G45" s="29">
        <v>8912</v>
      </c>
      <c r="H45" s="29">
        <v>9473.22</v>
      </c>
      <c r="I45" s="28">
        <v>4</v>
      </c>
      <c r="J45" s="28" t="s">
        <v>57</v>
      </c>
      <c r="K45" s="28"/>
      <c r="L45" s="28" t="s">
        <v>423</v>
      </c>
      <c r="M45" s="32"/>
      <c r="N45" s="28" t="s">
        <v>526</v>
      </c>
      <c r="O45" s="28" t="s">
        <v>527</v>
      </c>
      <c r="P45" s="33" t="s">
        <v>531</v>
      </c>
      <c r="Q45" s="32"/>
      <c r="R45" s="23" t="s">
        <v>355</v>
      </c>
      <c r="S45" s="23" t="s">
        <v>532</v>
      </c>
      <c r="T45" s="34" t="s">
        <v>412</v>
      </c>
      <c r="U45" s="34" t="s">
        <v>413</v>
      </c>
      <c r="V45" s="34"/>
    </row>
    <row r="46" s="23" customFormat="1" ht="14.25" customHeight="1" spans="1:22">
      <c r="A46" s="26">
        <v>45</v>
      </c>
      <c r="B46" s="27" t="s">
        <v>533</v>
      </c>
      <c r="C46" s="27" t="s">
        <v>534</v>
      </c>
      <c r="D46" s="28" t="s">
        <v>130</v>
      </c>
      <c r="E46" s="26"/>
      <c r="F46" s="29">
        <v>3226.16</v>
      </c>
      <c r="G46" s="29">
        <v>96.78</v>
      </c>
      <c r="H46" s="29">
        <v>3129.38</v>
      </c>
      <c r="I46" s="28">
        <v>1</v>
      </c>
      <c r="J46" s="28" t="s">
        <v>23</v>
      </c>
      <c r="K46" s="28"/>
      <c r="L46" s="28" t="s">
        <v>371</v>
      </c>
      <c r="M46" s="32"/>
      <c r="N46" s="28" t="s">
        <v>535</v>
      </c>
      <c r="O46" s="28" t="s">
        <v>536</v>
      </c>
      <c r="P46" s="33">
        <v>20171031</v>
      </c>
      <c r="Q46" s="32"/>
      <c r="R46" s="23" t="s">
        <v>355</v>
      </c>
      <c r="S46" s="23" t="s">
        <v>537</v>
      </c>
      <c r="T46" s="34" t="s">
        <v>357</v>
      </c>
      <c r="U46" s="34" t="s">
        <v>358</v>
      </c>
      <c r="V46" s="34"/>
    </row>
    <row r="47" s="23" customFormat="1" ht="14.25" customHeight="1" spans="1:22">
      <c r="A47" s="26">
        <v>46</v>
      </c>
      <c r="B47" s="27" t="s">
        <v>538</v>
      </c>
      <c r="C47" s="27" t="s">
        <v>539</v>
      </c>
      <c r="D47" s="28" t="s">
        <v>540</v>
      </c>
      <c r="E47" s="26"/>
      <c r="F47" s="29">
        <v>99268.61</v>
      </c>
      <c r="G47" s="29">
        <v>74069.1</v>
      </c>
      <c r="H47" s="29">
        <v>25199.51</v>
      </c>
      <c r="I47" s="28">
        <v>1</v>
      </c>
      <c r="J47" s="28" t="s">
        <v>29</v>
      </c>
      <c r="K47" s="28"/>
      <c r="L47" s="28" t="s">
        <v>541</v>
      </c>
      <c r="M47" s="32"/>
      <c r="N47" s="28" t="s">
        <v>535</v>
      </c>
      <c r="O47" s="28" t="s">
        <v>536</v>
      </c>
      <c r="P47" s="33" t="s">
        <v>542</v>
      </c>
      <c r="Q47" s="32"/>
      <c r="R47" s="23" t="s">
        <v>355</v>
      </c>
      <c r="S47" s="23" t="s">
        <v>543</v>
      </c>
      <c r="T47" s="34" t="s">
        <v>412</v>
      </c>
      <c r="U47" s="34" t="s">
        <v>413</v>
      </c>
      <c r="V47" s="34"/>
    </row>
    <row r="48" s="23" customFormat="1" ht="14.25" customHeight="1" spans="1:22">
      <c r="A48" s="26">
        <v>47</v>
      </c>
      <c r="B48" s="27" t="s">
        <v>533</v>
      </c>
      <c r="C48" s="27" t="s">
        <v>544</v>
      </c>
      <c r="D48" s="28" t="s">
        <v>436</v>
      </c>
      <c r="E48" s="26"/>
      <c r="F48" s="29">
        <v>400</v>
      </c>
      <c r="G48" s="29">
        <v>316.11</v>
      </c>
      <c r="H48" s="29">
        <v>83.89</v>
      </c>
      <c r="I48" s="28">
        <v>1</v>
      </c>
      <c r="J48" s="28" t="s">
        <v>29</v>
      </c>
      <c r="K48" s="28"/>
      <c r="L48" s="28" t="s">
        <v>43</v>
      </c>
      <c r="M48" s="32"/>
      <c r="N48" s="28" t="s">
        <v>535</v>
      </c>
      <c r="O48" s="28" t="s">
        <v>536</v>
      </c>
      <c r="P48" s="33">
        <v>20181008</v>
      </c>
      <c r="Q48" s="32"/>
      <c r="R48" s="23" t="s">
        <v>355</v>
      </c>
      <c r="S48" s="23" t="s">
        <v>545</v>
      </c>
      <c r="T48" s="34" t="s">
        <v>412</v>
      </c>
      <c r="U48" s="34" t="s">
        <v>413</v>
      </c>
      <c r="V48" s="34"/>
    </row>
    <row r="49" s="23" customFormat="1" ht="14.25" customHeight="1" spans="1:22">
      <c r="A49" s="26">
        <v>48</v>
      </c>
      <c r="B49" s="27" t="s">
        <v>349</v>
      </c>
      <c r="C49" s="27" t="s">
        <v>546</v>
      </c>
      <c r="D49" s="28" t="s">
        <v>116</v>
      </c>
      <c r="E49" s="26"/>
      <c r="F49" s="29">
        <v>4761.09</v>
      </c>
      <c r="G49" s="29">
        <v>142.83</v>
      </c>
      <c r="H49" s="29">
        <v>4618.26</v>
      </c>
      <c r="I49" s="28">
        <v>1</v>
      </c>
      <c r="J49" s="28" t="s">
        <v>29</v>
      </c>
      <c r="K49" s="28" t="s">
        <v>118</v>
      </c>
      <c r="L49" s="28" t="s">
        <v>402</v>
      </c>
      <c r="M49" s="32"/>
      <c r="N49" s="28" t="s">
        <v>488</v>
      </c>
      <c r="O49" s="28" t="s">
        <v>489</v>
      </c>
      <c r="P49" s="33" t="s">
        <v>354</v>
      </c>
      <c r="Q49" s="32"/>
      <c r="R49" s="23" t="s">
        <v>355</v>
      </c>
      <c r="S49" s="23" t="s">
        <v>547</v>
      </c>
      <c r="T49" s="34" t="s">
        <v>357</v>
      </c>
      <c r="U49" s="34" t="s">
        <v>358</v>
      </c>
      <c r="V49" s="34"/>
    </row>
    <row r="50" s="23" customFormat="1" ht="14.25" customHeight="1" spans="1:22">
      <c r="A50" s="26">
        <v>49</v>
      </c>
      <c r="B50" s="27" t="s">
        <v>538</v>
      </c>
      <c r="C50" s="27" t="s">
        <v>548</v>
      </c>
      <c r="D50" s="28" t="s">
        <v>408</v>
      </c>
      <c r="E50" s="26"/>
      <c r="F50" s="29">
        <v>291.19</v>
      </c>
      <c r="G50" s="29">
        <v>79.39</v>
      </c>
      <c r="H50" s="29">
        <v>211.8</v>
      </c>
      <c r="I50" s="28">
        <v>1</v>
      </c>
      <c r="J50" s="28" t="s">
        <v>29</v>
      </c>
      <c r="K50" s="28"/>
      <c r="L50" s="28" t="s">
        <v>409</v>
      </c>
      <c r="M50" s="32"/>
      <c r="N50" s="28" t="s">
        <v>549</v>
      </c>
      <c r="O50" s="28" t="s">
        <v>550</v>
      </c>
      <c r="P50" s="33">
        <v>20191010</v>
      </c>
      <c r="Q50" s="32"/>
      <c r="R50" s="23" t="s">
        <v>355</v>
      </c>
      <c r="S50" s="23" t="s">
        <v>551</v>
      </c>
      <c r="T50" s="34" t="s">
        <v>412</v>
      </c>
      <c r="U50" s="34" t="s">
        <v>413</v>
      </c>
      <c r="V50" s="34"/>
    </row>
    <row r="51" s="23" customFormat="1" ht="14.25" customHeight="1" spans="1:22">
      <c r="A51" s="26">
        <v>50</v>
      </c>
      <c r="B51" s="27" t="s">
        <v>538</v>
      </c>
      <c r="C51" s="27" t="s">
        <v>552</v>
      </c>
      <c r="D51" s="28" t="s">
        <v>408</v>
      </c>
      <c r="E51" s="26"/>
      <c r="F51" s="29">
        <v>50.69</v>
      </c>
      <c r="G51" s="29">
        <v>21.38</v>
      </c>
      <c r="H51" s="29">
        <v>29.31</v>
      </c>
      <c r="I51" s="28">
        <v>1</v>
      </c>
      <c r="J51" s="28" t="s">
        <v>29</v>
      </c>
      <c r="K51" s="28"/>
      <c r="L51" s="28" t="s">
        <v>457</v>
      </c>
      <c r="M51" s="32"/>
      <c r="N51" s="28" t="s">
        <v>549</v>
      </c>
      <c r="O51" s="28" t="s">
        <v>550</v>
      </c>
      <c r="P51" s="33">
        <v>20200922</v>
      </c>
      <c r="Q51" s="32"/>
      <c r="R51" s="23" t="s">
        <v>355</v>
      </c>
      <c r="S51" s="23" t="s">
        <v>553</v>
      </c>
      <c r="T51" s="34" t="s">
        <v>412</v>
      </c>
      <c r="U51" s="34" t="s">
        <v>413</v>
      </c>
      <c r="V51" s="34"/>
    </row>
    <row r="52" s="23" customFormat="1" ht="14.25" customHeight="1" spans="1:22">
      <c r="A52" s="26">
        <v>51</v>
      </c>
      <c r="B52" s="27" t="s">
        <v>538</v>
      </c>
      <c r="C52" s="27" t="s">
        <v>554</v>
      </c>
      <c r="D52" s="28" t="s">
        <v>408</v>
      </c>
      <c r="E52" s="26"/>
      <c r="F52" s="29">
        <v>306.93</v>
      </c>
      <c r="G52" s="29">
        <v>83.64</v>
      </c>
      <c r="H52" s="29">
        <v>223.29</v>
      </c>
      <c r="I52" s="28">
        <v>1</v>
      </c>
      <c r="J52" s="28" t="s">
        <v>29</v>
      </c>
      <c r="K52" s="28"/>
      <c r="L52" s="28" t="s">
        <v>447</v>
      </c>
      <c r="M52" s="32"/>
      <c r="N52" s="28" t="s">
        <v>549</v>
      </c>
      <c r="O52" s="28" t="s">
        <v>550</v>
      </c>
      <c r="P52" s="33">
        <v>20191010</v>
      </c>
      <c r="Q52" s="32"/>
      <c r="R52" s="23" t="s">
        <v>355</v>
      </c>
      <c r="S52" s="23" t="s">
        <v>555</v>
      </c>
      <c r="T52" s="34" t="s">
        <v>412</v>
      </c>
      <c r="U52" s="34" t="s">
        <v>413</v>
      </c>
      <c r="V52" s="34"/>
    </row>
    <row r="53" s="23" customFormat="1" ht="14.25" customHeight="1" spans="1:22">
      <c r="A53" s="26">
        <v>52</v>
      </c>
      <c r="B53" s="27" t="s">
        <v>533</v>
      </c>
      <c r="C53" s="27" t="s">
        <v>556</v>
      </c>
      <c r="D53" s="28" t="s">
        <v>116</v>
      </c>
      <c r="E53" s="26"/>
      <c r="F53" s="29">
        <v>2265.73</v>
      </c>
      <c r="G53" s="29">
        <v>67.97</v>
      </c>
      <c r="H53" s="29">
        <v>2197.76</v>
      </c>
      <c r="I53" s="28">
        <v>1</v>
      </c>
      <c r="J53" s="28" t="s">
        <v>29</v>
      </c>
      <c r="K53" s="28" t="s">
        <v>118</v>
      </c>
      <c r="L53" s="28" t="s">
        <v>557</v>
      </c>
      <c r="M53" s="32"/>
      <c r="N53" s="28" t="s">
        <v>558</v>
      </c>
      <c r="O53" s="28" t="s">
        <v>559</v>
      </c>
      <c r="P53" s="33">
        <v>20151031</v>
      </c>
      <c r="Q53" s="32"/>
      <c r="R53" s="23" t="s">
        <v>355</v>
      </c>
      <c r="S53" s="23" t="s">
        <v>560</v>
      </c>
      <c r="T53" s="34" t="s">
        <v>357</v>
      </c>
      <c r="U53" s="34" t="s">
        <v>358</v>
      </c>
      <c r="V53" s="34"/>
    </row>
    <row r="54" s="23" customFormat="1" ht="14.25" customHeight="1" spans="1:22">
      <c r="A54" s="26">
        <v>53</v>
      </c>
      <c r="B54" s="27" t="s">
        <v>349</v>
      </c>
      <c r="C54" s="27" t="s">
        <v>561</v>
      </c>
      <c r="D54" s="28" t="s">
        <v>130</v>
      </c>
      <c r="E54" s="26"/>
      <c r="F54" s="29">
        <v>3677.34</v>
      </c>
      <c r="G54" s="29">
        <v>110.32</v>
      </c>
      <c r="H54" s="29">
        <v>3567.02</v>
      </c>
      <c r="I54" s="28">
        <v>1</v>
      </c>
      <c r="J54" s="28" t="s">
        <v>23</v>
      </c>
      <c r="K54" s="28"/>
      <c r="L54" s="28" t="s">
        <v>371</v>
      </c>
      <c r="M54" s="32"/>
      <c r="N54" s="28" t="s">
        <v>521</v>
      </c>
      <c r="O54" s="28" t="s">
        <v>522</v>
      </c>
      <c r="P54" s="33" t="s">
        <v>562</v>
      </c>
      <c r="Q54" s="32"/>
      <c r="R54" s="23" t="s">
        <v>355</v>
      </c>
      <c r="S54" s="23" t="s">
        <v>563</v>
      </c>
      <c r="T54" s="34" t="s">
        <v>357</v>
      </c>
      <c r="U54" s="34" t="s">
        <v>358</v>
      </c>
      <c r="V54" s="34"/>
    </row>
    <row r="55" s="23" customFormat="1" ht="14.25" customHeight="1" spans="1:22">
      <c r="A55" s="26">
        <v>54</v>
      </c>
      <c r="B55" s="27" t="s">
        <v>349</v>
      </c>
      <c r="C55" s="27" t="s">
        <v>564</v>
      </c>
      <c r="D55" s="28" t="s">
        <v>116</v>
      </c>
      <c r="E55" s="26"/>
      <c r="F55" s="29">
        <v>206</v>
      </c>
      <c r="G55" s="29">
        <v>6.18</v>
      </c>
      <c r="H55" s="29">
        <v>199.82</v>
      </c>
      <c r="I55" s="28">
        <v>1</v>
      </c>
      <c r="J55" s="28" t="s">
        <v>72</v>
      </c>
      <c r="K55" s="28" t="s">
        <v>118</v>
      </c>
      <c r="L55" s="28" t="s">
        <v>565</v>
      </c>
      <c r="M55" s="32"/>
      <c r="N55" s="28" t="s">
        <v>521</v>
      </c>
      <c r="O55" s="28" t="s">
        <v>522</v>
      </c>
      <c r="P55" s="33" t="s">
        <v>354</v>
      </c>
      <c r="Q55" s="32"/>
      <c r="R55" s="23" t="s">
        <v>355</v>
      </c>
      <c r="S55" s="23" t="s">
        <v>566</v>
      </c>
      <c r="T55" s="34" t="s">
        <v>357</v>
      </c>
      <c r="U55" s="34" t="s">
        <v>358</v>
      </c>
      <c r="V55" s="34"/>
    </row>
    <row r="56" s="23" customFormat="1" ht="14.25" customHeight="1" spans="1:22">
      <c r="A56" s="26">
        <v>55</v>
      </c>
      <c r="B56" s="27" t="s">
        <v>567</v>
      </c>
      <c r="C56" s="27" t="s">
        <v>568</v>
      </c>
      <c r="D56" s="28" t="s">
        <v>41</v>
      </c>
      <c r="E56" s="26"/>
      <c r="F56" s="29">
        <v>4720.49</v>
      </c>
      <c r="G56" s="29">
        <v>141.61</v>
      </c>
      <c r="H56" s="29">
        <v>4578.88</v>
      </c>
      <c r="I56" s="28">
        <v>1</v>
      </c>
      <c r="J56" s="28" t="s">
        <v>29</v>
      </c>
      <c r="K56" s="28"/>
      <c r="L56" s="28" t="s">
        <v>569</v>
      </c>
      <c r="M56" s="32"/>
      <c r="N56" s="28" t="s">
        <v>570</v>
      </c>
      <c r="O56" s="28" t="s">
        <v>571</v>
      </c>
      <c r="P56" s="33">
        <v>20151031</v>
      </c>
      <c r="Q56" s="32"/>
      <c r="R56" s="23" t="s">
        <v>355</v>
      </c>
      <c r="S56" s="23" t="s">
        <v>572</v>
      </c>
      <c r="T56" s="34" t="s">
        <v>357</v>
      </c>
      <c r="U56" s="34" t="s">
        <v>358</v>
      </c>
      <c r="V56" s="34"/>
    </row>
    <row r="57" s="23" customFormat="1" ht="14.25" customHeight="1" spans="1:22">
      <c r="A57" s="26">
        <v>56</v>
      </c>
      <c r="B57" s="27" t="s">
        <v>533</v>
      </c>
      <c r="C57" s="27" t="s">
        <v>573</v>
      </c>
      <c r="D57" s="28" t="s">
        <v>116</v>
      </c>
      <c r="E57" s="26"/>
      <c r="F57" s="29">
        <v>2286.43</v>
      </c>
      <c r="G57" s="29">
        <v>68.59</v>
      </c>
      <c r="H57" s="29">
        <v>2217.84</v>
      </c>
      <c r="I57" s="28">
        <v>1</v>
      </c>
      <c r="J57" s="28" t="s">
        <v>29</v>
      </c>
      <c r="K57" s="28" t="s">
        <v>118</v>
      </c>
      <c r="L57" s="28" t="s">
        <v>557</v>
      </c>
      <c r="M57" s="32"/>
      <c r="N57" s="28" t="s">
        <v>558</v>
      </c>
      <c r="O57" s="28" t="s">
        <v>559</v>
      </c>
      <c r="P57" s="33">
        <v>20151031</v>
      </c>
      <c r="Q57" s="32" t="s">
        <v>394</v>
      </c>
      <c r="R57" s="23" t="s">
        <v>355</v>
      </c>
      <c r="S57" s="23" t="s">
        <v>574</v>
      </c>
      <c r="T57" s="34" t="s">
        <v>357</v>
      </c>
      <c r="U57" s="34" t="s">
        <v>358</v>
      </c>
      <c r="V57" s="34"/>
    </row>
    <row r="58" s="23" customFormat="1" ht="14.25" customHeight="1" spans="1:22">
      <c r="A58" s="26">
        <v>57</v>
      </c>
      <c r="B58" s="27" t="s">
        <v>533</v>
      </c>
      <c r="C58" s="27" t="s">
        <v>575</v>
      </c>
      <c r="D58" s="28" t="s">
        <v>41</v>
      </c>
      <c r="E58" s="26"/>
      <c r="F58" s="29">
        <v>3370.06</v>
      </c>
      <c r="G58" s="29">
        <v>101.1</v>
      </c>
      <c r="H58" s="29">
        <v>3268.96</v>
      </c>
      <c r="I58" s="28">
        <v>1</v>
      </c>
      <c r="J58" s="28" t="s">
        <v>360</v>
      </c>
      <c r="K58" s="28"/>
      <c r="L58" s="28" t="s">
        <v>41</v>
      </c>
      <c r="M58" s="32"/>
      <c r="N58" s="28" t="s">
        <v>576</v>
      </c>
      <c r="O58" s="28" t="s">
        <v>577</v>
      </c>
      <c r="P58" s="33">
        <v>20151031</v>
      </c>
      <c r="Q58" s="32"/>
      <c r="R58" s="23" t="s">
        <v>355</v>
      </c>
      <c r="S58" s="23" t="s">
        <v>578</v>
      </c>
      <c r="T58" s="34" t="s">
        <v>357</v>
      </c>
      <c r="U58" s="34" t="s">
        <v>358</v>
      </c>
      <c r="V58" s="34"/>
    </row>
    <row r="59" s="23" customFormat="1" ht="14.25" customHeight="1" spans="1:22">
      <c r="A59" s="26">
        <v>58</v>
      </c>
      <c r="B59" s="27" t="s">
        <v>538</v>
      </c>
      <c r="C59" s="27" t="s">
        <v>579</v>
      </c>
      <c r="D59" s="28" t="s">
        <v>116</v>
      </c>
      <c r="E59" s="26"/>
      <c r="F59" s="29">
        <v>257.5</v>
      </c>
      <c r="G59" s="29">
        <v>7.73</v>
      </c>
      <c r="H59" s="29">
        <v>249.77</v>
      </c>
      <c r="I59" s="28">
        <v>1</v>
      </c>
      <c r="J59" s="28" t="s">
        <v>29</v>
      </c>
      <c r="K59" s="28" t="s">
        <v>118</v>
      </c>
      <c r="L59" s="28" t="s">
        <v>580</v>
      </c>
      <c r="M59" s="32"/>
      <c r="N59" s="28" t="s">
        <v>581</v>
      </c>
      <c r="O59" s="28" t="s">
        <v>582</v>
      </c>
      <c r="P59" s="33" t="s">
        <v>583</v>
      </c>
      <c r="Q59" s="32" t="s">
        <v>394</v>
      </c>
      <c r="R59" s="23" t="s">
        <v>355</v>
      </c>
      <c r="S59" s="23" t="s">
        <v>584</v>
      </c>
      <c r="T59" s="34" t="s">
        <v>357</v>
      </c>
      <c r="U59" s="34" t="s">
        <v>358</v>
      </c>
      <c r="V59" s="34"/>
    </row>
    <row r="60" s="23" customFormat="1" ht="14.25" customHeight="1" spans="1:22">
      <c r="A60" s="26">
        <v>59</v>
      </c>
      <c r="B60" s="27" t="s">
        <v>567</v>
      </c>
      <c r="C60" s="27" t="s">
        <v>585</v>
      </c>
      <c r="D60" s="28" t="s">
        <v>41</v>
      </c>
      <c r="E60" s="26"/>
      <c r="F60" s="29">
        <v>4476.2</v>
      </c>
      <c r="G60" s="29">
        <v>134.29</v>
      </c>
      <c r="H60" s="29">
        <v>4341.91</v>
      </c>
      <c r="I60" s="28">
        <v>1</v>
      </c>
      <c r="J60" s="28" t="s">
        <v>29</v>
      </c>
      <c r="K60" s="28"/>
      <c r="L60" s="28" t="s">
        <v>569</v>
      </c>
      <c r="M60" s="32"/>
      <c r="N60" s="28" t="s">
        <v>586</v>
      </c>
      <c r="O60" s="28" t="s">
        <v>571</v>
      </c>
      <c r="P60" s="33">
        <v>20151031</v>
      </c>
      <c r="Q60" s="32"/>
      <c r="R60" s="23" t="s">
        <v>355</v>
      </c>
      <c r="S60" s="23" t="s">
        <v>587</v>
      </c>
      <c r="T60" s="34" t="s">
        <v>357</v>
      </c>
      <c r="U60" s="34" t="s">
        <v>358</v>
      </c>
      <c r="V60" s="34"/>
    </row>
    <row r="61" s="23" customFormat="1" ht="14.25" customHeight="1" spans="1:22">
      <c r="A61" s="26">
        <v>60</v>
      </c>
      <c r="B61" s="27" t="s">
        <v>533</v>
      </c>
      <c r="C61" s="27" t="s">
        <v>588</v>
      </c>
      <c r="D61" s="28" t="s">
        <v>116</v>
      </c>
      <c r="E61" s="26"/>
      <c r="F61" s="29">
        <v>165</v>
      </c>
      <c r="G61" s="29">
        <v>4.95</v>
      </c>
      <c r="H61" s="29">
        <v>160.05</v>
      </c>
      <c r="I61" s="28">
        <v>1</v>
      </c>
      <c r="J61" s="28" t="s">
        <v>29</v>
      </c>
      <c r="K61" s="28" t="s">
        <v>118</v>
      </c>
      <c r="L61" s="28" t="s">
        <v>589</v>
      </c>
      <c r="M61" s="32"/>
      <c r="N61" s="28" t="s">
        <v>590</v>
      </c>
      <c r="O61" s="28" t="s">
        <v>591</v>
      </c>
      <c r="P61" s="33">
        <v>20151031</v>
      </c>
      <c r="Q61" s="32" t="s">
        <v>394</v>
      </c>
      <c r="R61" s="23" t="s">
        <v>355</v>
      </c>
      <c r="S61" s="23" t="s">
        <v>592</v>
      </c>
      <c r="T61" s="34" t="s">
        <v>357</v>
      </c>
      <c r="U61" s="34" t="s">
        <v>358</v>
      </c>
      <c r="V61" s="34"/>
    </row>
    <row r="62" s="23" customFormat="1" ht="14.25" customHeight="1" spans="1:22">
      <c r="A62" s="26">
        <v>61</v>
      </c>
      <c r="B62" s="27" t="s">
        <v>593</v>
      </c>
      <c r="C62" s="27" t="s">
        <v>594</v>
      </c>
      <c r="D62" s="28" t="s">
        <v>41</v>
      </c>
      <c r="E62" s="26"/>
      <c r="F62" s="29">
        <v>5493.46</v>
      </c>
      <c r="G62" s="29">
        <v>164.8</v>
      </c>
      <c r="H62" s="29">
        <v>5328.66</v>
      </c>
      <c r="I62" s="28">
        <v>1</v>
      </c>
      <c r="J62" s="28" t="s">
        <v>360</v>
      </c>
      <c r="K62" s="28"/>
      <c r="L62" s="28" t="s">
        <v>595</v>
      </c>
      <c r="M62" s="32"/>
      <c r="N62" s="28" t="s">
        <v>596</v>
      </c>
      <c r="O62" s="28" t="s">
        <v>597</v>
      </c>
      <c r="P62" s="33">
        <v>20151031</v>
      </c>
      <c r="Q62" s="32"/>
      <c r="R62" s="23" t="s">
        <v>355</v>
      </c>
      <c r="S62" s="23" t="s">
        <v>598</v>
      </c>
      <c r="T62" s="34" t="s">
        <v>357</v>
      </c>
      <c r="U62" s="34" t="s">
        <v>358</v>
      </c>
      <c r="V62" s="34"/>
    </row>
    <row r="63" s="23" customFormat="1" ht="14.25" customHeight="1" spans="1:22">
      <c r="A63" s="26">
        <v>62</v>
      </c>
      <c r="B63" s="27" t="s">
        <v>533</v>
      </c>
      <c r="C63" s="27" t="s">
        <v>599</v>
      </c>
      <c r="D63" s="28" t="s">
        <v>34</v>
      </c>
      <c r="E63" s="26"/>
      <c r="F63" s="29">
        <v>7611.82</v>
      </c>
      <c r="G63" s="29">
        <v>228.35</v>
      </c>
      <c r="H63" s="29">
        <v>7383.47</v>
      </c>
      <c r="I63" s="28">
        <v>1</v>
      </c>
      <c r="J63" s="28" t="s">
        <v>29</v>
      </c>
      <c r="K63" s="28"/>
      <c r="L63" s="28" t="s">
        <v>600</v>
      </c>
      <c r="M63" s="32"/>
      <c r="N63" s="28" t="s">
        <v>601</v>
      </c>
      <c r="O63" s="28" t="s">
        <v>602</v>
      </c>
      <c r="P63" s="33">
        <v>20160331</v>
      </c>
      <c r="Q63" s="32"/>
      <c r="R63" s="23" t="s">
        <v>355</v>
      </c>
      <c r="S63" s="23" t="s">
        <v>603</v>
      </c>
      <c r="T63" s="34" t="s">
        <v>357</v>
      </c>
      <c r="U63" s="34" t="s">
        <v>358</v>
      </c>
      <c r="V63" s="34"/>
    </row>
    <row r="64" s="23" customFormat="1" ht="14.25" customHeight="1" spans="1:22">
      <c r="A64" s="26">
        <v>63</v>
      </c>
      <c r="B64" s="27" t="s">
        <v>533</v>
      </c>
      <c r="C64" s="27" t="s">
        <v>604</v>
      </c>
      <c r="D64" s="28" t="s">
        <v>41</v>
      </c>
      <c r="E64" s="26"/>
      <c r="F64" s="29">
        <v>3022</v>
      </c>
      <c r="G64" s="29">
        <v>90.66</v>
      </c>
      <c r="H64" s="29">
        <v>2931.34</v>
      </c>
      <c r="I64" s="28">
        <v>1</v>
      </c>
      <c r="J64" s="28" t="s">
        <v>29</v>
      </c>
      <c r="K64" s="28"/>
      <c r="L64" s="28" t="s">
        <v>569</v>
      </c>
      <c r="M64" s="32"/>
      <c r="N64" s="28" t="s">
        <v>605</v>
      </c>
      <c r="O64" s="28" t="s">
        <v>606</v>
      </c>
      <c r="P64" s="33">
        <v>20151031</v>
      </c>
      <c r="Q64" s="32"/>
      <c r="R64" s="23" t="s">
        <v>355</v>
      </c>
      <c r="S64" s="23" t="s">
        <v>607</v>
      </c>
      <c r="T64" s="34" t="s">
        <v>357</v>
      </c>
      <c r="U64" s="34" t="s">
        <v>358</v>
      </c>
      <c r="V64" s="34"/>
    </row>
    <row r="65" s="23" customFormat="1" ht="14.25" customHeight="1" spans="1:22">
      <c r="A65" s="26">
        <v>64</v>
      </c>
      <c r="B65" s="27" t="s">
        <v>593</v>
      </c>
      <c r="C65" s="27" t="s">
        <v>608</v>
      </c>
      <c r="D65" s="28" t="s">
        <v>41</v>
      </c>
      <c r="E65" s="26"/>
      <c r="F65" s="29">
        <v>3222.67</v>
      </c>
      <c r="G65" s="29">
        <v>96.68</v>
      </c>
      <c r="H65" s="29">
        <v>3125.99</v>
      </c>
      <c r="I65" s="28">
        <v>1</v>
      </c>
      <c r="J65" s="28" t="s">
        <v>29</v>
      </c>
      <c r="K65" s="28"/>
      <c r="L65" s="28" t="s">
        <v>569</v>
      </c>
      <c r="M65" s="32"/>
      <c r="N65" s="28" t="s">
        <v>609</v>
      </c>
      <c r="O65" s="28" t="s">
        <v>610</v>
      </c>
      <c r="P65" s="33">
        <v>20151031</v>
      </c>
      <c r="Q65" s="32"/>
      <c r="R65" s="23" t="s">
        <v>355</v>
      </c>
      <c r="S65" s="23" t="s">
        <v>611</v>
      </c>
      <c r="T65" s="34" t="s">
        <v>357</v>
      </c>
      <c r="U65" s="34" t="s">
        <v>358</v>
      </c>
      <c r="V65" s="34"/>
    </row>
    <row r="66" s="23" customFormat="1" ht="14.25" customHeight="1" spans="1:22">
      <c r="A66" s="26">
        <v>65</v>
      </c>
      <c r="B66" s="27" t="s">
        <v>593</v>
      </c>
      <c r="C66" s="27" t="s">
        <v>612</v>
      </c>
      <c r="D66" s="35" t="s">
        <v>33</v>
      </c>
      <c r="E66" s="26"/>
      <c r="F66" s="29">
        <v>6870.73</v>
      </c>
      <c r="G66" s="29">
        <v>206.12</v>
      </c>
      <c r="H66" s="29">
        <v>6664.61</v>
      </c>
      <c r="I66" s="28">
        <v>1</v>
      </c>
      <c r="J66" s="28" t="s">
        <v>242</v>
      </c>
      <c r="K66" s="28"/>
      <c r="L66" s="28" t="s">
        <v>613</v>
      </c>
      <c r="M66" s="32"/>
      <c r="N66" s="28" t="s">
        <v>614</v>
      </c>
      <c r="O66" s="28" t="s">
        <v>615</v>
      </c>
      <c r="P66" s="33">
        <v>20151222</v>
      </c>
      <c r="Q66" s="32"/>
      <c r="R66" s="23" t="s">
        <v>355</v>
      </c>
      <c r="S66" s="23" t="s">
        <v>616</v>
      </c>
      <c r="T66" s="34" t="s">
        <v>357</v>
      </c>
      <c r="U66" s="34" t="s">
        <v>358</v>
      </c>
      <c r="V66" s="34"/>
    </row>
    <row r="67" s="23" customFormat="1" ht="14.25" customHeight="1" spans="1:22">
      <c r="A67" s="26">
        <v>66</v>
      </c>
      <c r="B67" s="27" t="s">
        <v>593</v>
      </c>
      <c r="C67" s="27" t="s">
        <v>617</v>
      </c>
      <c r="D67" s="28" t="s">
        <v>41</v>
      </c>
      <c r="E67" s="26"/>
      <c r="F67" s="29">
        <v>3080.53</v>
      </c>
      <c r="G67" s="29">
        <v>92.42</v>
      </c>
      <c r="H67" s="29">
        <v>2988.11</v>
      </c>
      <c r="I67" s="28">
        <v>1</v>
      </c>
      <c r="J67" s="28" t="s">
        <v>29</v>
      </c>
      <c r="K67" s="28"/>
      <c r="L67" s="28" t="s">
        <v>569</v>
      </c>
      <c r="M67" s="32"/>
      <c r="N67" s="28" t="s">
        <v>618</v>
      </c>
      <c r="O67" s="28" t="s">
        <v>619</v>
      </c>
      <c r="P67" s="33">
        <v>20151031</v>
      </c>
      <c r="Q67" s="32"/>
      <c r="R67" s="23" t="s">
        <v>355</v>
      </c>
      <c r="S67" s="23" t="s">
        <v>620</v>
      </c>
      <c r="T67" s="34" t="s">
        <v>357</v>
      </c>
      <c r="U67" s="34" t="s">
        <v>358</v>
      </c>
      <c r="V67" s="34"/>
    </row>
    <row r="68" s="23" customFormat="1" ht="14.25" customHeight="1" spans="1:22">
      <c r="A68" s="26">
        <v>67</v>
      </c>
      <c r="B68" s="27" t="s">
        <v>593</v>
      </c>
      <c r="C68" s="27" t="s">
        <v>621</v>
      </c>
      <c r="D68" s="28" t="s">
        <v>41</v>
      </c>
      <c r="E68" s="26"/>
      <c r="F68" s="29">
        <v>10825.25</v>
      </c>
      <c r="G68" s="29">
        <v>324.76</v>
      </c>
      <c r="H68" s="29">
        <v>10500.49</v>
      </c>
      <c r="I68" s="28">
        <v>1</v>
      </c>
      <c r="J68" s="28" t="s">
        <v>29</v>
      </c>
      <c r="K68" s="28"/>
      <c r="L68" s="28" t="s">
        <v>622</v>
      </c>
      <c r="M68" s="32"/>
      <c r="N68" s="28" t="s">
        <v>623</v>
      </c>
      <c r="O68" s="28" t="s">
        <v>624</v>
      </c>
      <c r="P68" s="33">
        <v>20151031</v>
      </c>
      <c r="Q68" s="32"/>
      <c r="R68" s="23" t="s">
        <v>355</v>
      </c>
      <c r="S68" s="23" t="s">
        <v>625</v>
      </c>
      <c r="T68" s="34" t="s">
        <v>357</v>
      </c>
      <c r="U68" s="34" t="s">
        <v>358</v>
      </c>
      <c r="V68" s="34"/>
    </row>
    <row r="69" s="23" customFormat="1" ht="14.25" customHeight="1" spans="1:22">
      <c r="A69" s="26">
        <v>68</v>
      </c>
      <c r="B69" s="27" t="s">
        <v>533</v>
      </c>
      <c r="C69" s="27" t="s">
        <v>626</v>
      </c>
      <c r="D69" s="28" t="s">
        <v>34</v>
      </c>
      <c r="E69" s="26"/>
      <c r="F69" s="29">
        <v>8890.81</v>
      </c>
      <c r="G69" s="29">
        <v>266.72</v>
      </c>
      <c r="H69" s="29">
        <v>8624.09</v>
      </c>
      <c r="I69" s="28">
        <v>1</v>
      </c>
      <c r="J69" s="28" t="s">
        <v>242</v>
      </c>
      <c r="K69" s="28"/>
      <c r="L69" s="28" t="s">
        <v>380</v>
      </c>
      <c r="M69" s="32"/>
      <c r="N69" s="28" t="s">
        <v>627</v>
      </c>
      <c r="O69" s="28" t="s">
        <v>628</v>
      </c>
      <c r="P69" s="33">
        <v>20160330</v>
      </c>
      <c r="Q69" s="32"/>
      <c r="R69" s="23" t="s">
        <v>355</v>
      </c>
      <c r="S69" s="23" t="s">
        <v>629</v>
      </c>
      <c r="T69" s="34" t="s">
        <v>357</v>
      </c>
      <c r="U69" s="34" t="s">
        <v>358</v>
      </c>
      <c r="V69" s="34"/>
    </row>
    <row r="70" s="23" customFormat="1" ht="14.25" customHeight="1" spans="1:22">
      <c r="A70" s="26">
        <v>69</v>
      </c>
      <c r="B70" s="27" t="s">
        <v>533</v>
      </c>
      <c r="C70" s="27" t="s">
        <v>630</v>
      </c>
      <c r="D70" s="28" t="s">
        <v>34</v>
      </c>
      <c r="E70" s="26"/>
      <c r="F70" s="29">
        <v>1165.92</v>
      </c>
      <c r="G70" s="29">
        <v>34.98</v>
      </c>
      <c r="H70" s="29">
        <v>1130.94</v>
      </c>
      <c r="I70" s="28">
        <v>1</v>
      </c>
      <c r="J70" s="28" t="s">
        <v>29</v>
      </c>
      <c r="K70" s="28"/>
      <c r="L70" s="28" t="s">
        <v>468</v>
      </c>
      <c r="M70" s="32"/>
      <c r="N70" s="28" t="s">
        <v>631</v>
      </c>
      <c r="O70" s="28" t="s">
        <v>632</v>
      </c>
      <c r="P70" s="33">
        <v>20151031</v>
      </c>
      <c r="Q70" s="32"/>
      <c r="R70" s="23" t="s">
        <v>355</v>
      </c>
      <c r="S70" s="23" t="s">
        <v>633</v>
      </c>
      <c r="T70" s="34" t="s">
        <v>357</v>
      </c>
      <c r="U70" s="34" t="s">
        <v>358</v>
      </c>
      <c r="V70" s="34"/>
    </row>
    <row r="71" s="23" customFormat="1" ht="14.25" customHeight="1" spans="1:22">
      <c r="A71" s="26">
        <v>70</v>
      </c>
      <c r="B71" s="27" t="s">
        <v>533</v>
      </c>
      <c r="C71" s="27" t="s">
        <v>634</v>
      </c>
      <c r="D71" s="28" t="s">
        <v>34</v>
      </c>
      <c r="E71" s="26"/>
      <c r="F71" s="29">
        <v>765.72</v>
      </c>
      <c r="G71" s="29">
        <v>22.97</v>
      </c>
      <c r="H71" s="29">
        <v>742.75</v>
      </c>
      <c r="I71" s="28">
        <v>1</v>
      </c>
      <c r="J71" s="28" t="s">
        <v>29</v>
      </c>
      <c r="K71" s="28"/>
      <c r="L71" s="28" t="s">
        <v>635</v>
      </c>
      <c r="M71" s="32"/>
      <c r="N71" s="28" t="s">
        <v>636</v>
      </c>
      <c r="O71" s="28" t="s">
        <v>637</v>
      </c>
      <c r="P71" s="33">
        <v>20151031</v>
      </c>
      <c r="Q71" s="32"/>
      <c r="R71" s="23" t="s">
        <v>355</v>
      </c>
      <c r="S71" s="23" t="s">
        <v>638</v>
      </c>
      <c r="T71" s="34" t="s">
        <v>357</v>
      </c>
      <c r="U71" s="34" t="s">
        <v>358</v>
      </c>
      <c r="V71" s="34"/>
    </row>
    <row r="72" s="23" customFormat="1" ht="14.25" customHeight="1" spans="1:22">
      <c r="A72" s="26">
        <v>71</v>
      </c>
      <c r="B72" s="27" t="s">
        <v>533</v>
      </c>
      <c r="C72" s="27" t="s">
        <v>639</v>
      </c>
      <c r="D72" s="28" t="s">
        <v>41</v>
      </c>
      <c r="E72" s="26"/>
      <c r="F72" s="29">
        <v>7233.91</v>
      </c>
      <c r="G72" s="29">
        <v>217.02</v>
      </c>
      <c r="H72" s="29">
        <v>7016.89</v>
      </c>
      <c r="I72" s="28">
        <v>1</v>
      </c>
      <c r="J72" s="28" t="s">
        <v>360</v>
      </c>
      <c r="K72" s="28"/>
      <c r="L72" s="28" t="s">
        <v>595</v>
      </c>
      <c r="M72" s="32"/>
      <c r="N72" s="28" t="s">
        <v>640</v>
      </c>
      <c r="O72" s="28" t="s">
        <v>641</v>
      </c>
      <c r="P72" s="33">
        <v>20151031</v>
      </c>
      <c r="Q72" s="32"/>
      <c r="R72" s="23" t="s">
        <v>355</v>
      </c>
      <c r="S72" s="23" t="s">
        <v>642</v>
      </c>
      <c r="T72" s="34" t="s">
        <v>357</v>
      </c>
      <c r="U72" s="34" t="s">
        <v>358</v>
      </c>
      <c r="V72" s="34"/>
    </row>
    <row r="73" s="23" customFormat="1" ht="14.25" customHeight="1" spans="1:22">
      <c r="A73" s="26">
        <v>72</v>
      </c>
      <c r="B73" s="27" t="s">
        <v>533</v>
      </c>
      <c r="C73" s="27" t="s">
        <v>643</v>
      </c>
      <c r="D73" s="28" t="s">
        <v>41</v>
      </c>
      <c r="E73" s="26"/>
      <c r="F73" s="29">
        <v>3456.53</v>
      </c>
      <c r="G73" s="29">
        <v>103.7</v>
      </c>
      <c r="H73" s="29">
        <v>3352.83</v>
      </c>
      <c r="I73" s="28">
        <v>1</v>
      </c>
      <c r="J73" s="28" t="s">
        <v>29</v>
      </c>
      <c r="K73" s="28"/>
      <c r="L73" s="28" t="s">
        <v>569</v>
      </c>
      <c r="M73" s="32"/>
      <c r="N73" s="28" t="s">
        <v>644</v>
      </c>
      <c r="O73" s="28" t="s">
        <v>645</v>
      </c>
      <c r="P73" s="33">
        <v>20151031</v>
      </c>
      <c r="Q73" s="32"/>
      <c r="R73" s="23" t="s">
        <v>355</v>
      </c>
      <c r="S73" s="23" t="s">
        <v>646</v>
      </c>
      <c r="T73" s="34" t="s">
        <v>357</v>
      </c>
      <c r="U73" s="34" t="s">
        <v>358</v>
      </c>
      <c r="V73" s="34"/>
    </row>
    <row r="74" s="23" customFormat="1" ht="14.25" customHeight="1" spans="1:22">
      <c r="A74" s="26">
        <v>73</v>
      </c>
      <c r="B74" s="27" t="s">
        <v>533</v>
      </c>
      <c r="C74" s="27" t="s">
        <v>647</v>
      </c>
      <c r="D74" s="28" t="s">
        <v>116</v>
      </c>
      <c r="E74" s="26"/>
      <c r="F74" s="29">
        <v>231.75</v>
      </c>
      <c r="G74" s="29">
        <v>6.95</v>
      </c>
      <c r="H74" s="29">
        <v>224.8</v>
      </c>
      <c r="I74" s="28">
        <v>1</v>
      </c>
      <c r="J74" s="28" t="s">
        <v>29</v>
      </c>
      <c r="K74" s="28" t="s">
        <v>118</v>
      </c>
      <c r="L74" s="28" t="s">
        <v>580</v>
      </c>
      <c r="M74" s="32"/>
      <c r="N74" s="28" t="s">
        <v>648</v>
      </c>
      <c r="O74" s="28" t="s">
        <v>649</v>
      </c>
      <c r="P74" s="33">
        <v>20151031</v>
      </c>
      <c r="Q74" s="23" t="s">
        <v>394</v>
      </c>
      <c r="R74" s="23" t="s">
        <v>355</v>
      </c>
      <c r="S74" s="23" t="s">
        <v>650</v>
      </c>
      <c r="T74" s="34" t="s">
        <v>357</v>
      </c>
      <c r="U74" s="34" t="s">
        <v>358</v>
      </c>
      <c r="V74" s="34"/>
    </row>
    <row r="75" s="23" customFormat="1" ht="14.25" customHeight="1" spans="1:22">
      <c r="A75" s="26">
        <v>74</v>
      </c>
      <c r="B75" s="27" t="s">
        <v>533</v>
      </c>
      <c r="C75" s="27" t="s">
        <v>651</v>
      </c>
      <c r="D75" s="28" t="s">
        <v>130</v>
      </c>
      <c r="E75" s="26"/>
      <c r="F75" s="29">
        <v>3604.32</v>
      </c>
      <c r="G75" s="29">
        <v>108.13</v>
      </c>
      <c r="H75" s="29">
        <v>3496.19</v>
      </c>
      <c r="I75" s="28">
        <v>1</v>
      </c>
      <c r="J75" s="28" t="s">
        <v>23</v>
      </c>
      <c r="K75" s="28"/>
      <c r="L75" s="28" t="s">
        <v>371</v>
      </c>
      <c r="M75" s="32"/>
      <c r="N75" s="28" t="s">
        <v>652</v>
      </c>
      <c r="O75" s="28" t="s">
        <v>653</v>
      </c>
      <c r="P75" s="33">
        <v>20170821</v>
      </c>
      <c r="Q75" s="32"/>
      <c r="R75" s="23" t="s">
        <v>355</v>
      </c>
      <c r="S75" s="23" t="s">
        <v>654</v>
      </c>
      <c r="T75" s="34" t="s">
        <v>357</v>
      </c>
      <c r="U75" s="34" t="s">
        <v>358</v>
      </c>
      <c r="V75" s="34"/>
    </row>
    <row r="76" s="23" customFormat="1" ht="14.25" customHeight="1" spans="1:22">
      <c r="A76" s="26">
        <v>75</v>
      </c>
      <c r="B76" s="27" t="s">
        <v>533</v>
      </c>
      <c r="C76" s="27" t="s">
        <v>655</v>
      </c>
      <c r="D76" s="28" t="s">
        <v>41</v>
      </c>
      <c r="E76" s="26"/>
      <c r="F76" s="29">
        <v>906.8</v>
      </c>
      <c r="G76" s="29">
        <v>27.2</v>
      </c>
      <c r="H76" s="29">
        <v>879.6</v>
      </c>
      <c r="I76" s="28">
        <v>1</v>
      </c>
      <c r="J76" s="28" t="s">
        <v>29</v>
      </c>
      <c r="K76" s="28"/>
      <c r="L76" s="28" t="s">
        <v>569</v>
      </c>
      <c r="M76" s="32"/>
      <c r="N76" s="28" t="s">
        <v>656</v>
      </c>
      <c r="O76" s="28" t="s">
        <v>657</v>
      </c>
      <c r="P76" s="33">
        <v>20151031</v>
      </c>
      <c r="Q76" s="32"/>
      <c r="R76" s="23" t="s">
        <v>355</v>
      </c>
      <c r="S76" s="23" t="s">
        <v>658</v>
      </c>
      <c r="T76" s="34" t="s">
        <v>357</v>
      </c>
      <c r="U76" s="34" t="s">
        <v>358</v>
      </c>
      <c r="V76" s="34"/>
    </row>
    <row r="77" s="23" customFormat="1" ht="14.25" customHeight="1" spans="1:22">
      <c r="A77" s="26">
        <v>76</v>
      </c>
      <c r="B77" s="27" t="s">
        <v>533</v>
      </c>
      <c r="C77" s="27" t="s">
        <v>659</v>
      </c>
      <c r="D77" s="28" t="s">
        <v>34</v>
      </c>
      <c r="E77" s="26"/>
      <c r="F77" s="29">
        <v>6487.7</v>
      </c>
      <c r="G77" s="29">
        <v>194.63</v>
      </c>
      <c r="H77" s="29">
        <v>6293.07</v>
      </c>
      <c r="I77" s="28">
        <v>1</v>
      </c>
      <c r="J77" s="28" t="s">
        <v>29</v>
      </c>
      <c r="K77" s="28"/>
      <c r="L77" s="28" t="s">
        <v>660</v>
      </c>
      <c r="M77" s="32"/>
      <c r="N77" s="28" t="s">
        <v>661</v>
      </c>
      <c r="O77" s="28" t="s">
        <v>662</v>
      </c>
      <c r="P77" s="33">
        <v>20170622</v>
      </c>
      <c r="Q77" s="32"/>
      <c r="R77" s="23" t="s">
        <v>355</v>
      </c>
      <c r="S77" s="23" t="s">
        <v>663</v>
      </c>
      <c r="T77" s="34" t="s">
        <v>357</v>
      </c>
      <c r="U77" s="34" t="s">
        <v>358</v>
      </c>
      <c r="V77" s="34"/>
    </row>
    <row r="78" s="23" customFormat="1" ht="14.25" customHeight="1" spans="1:22">
      <c r="A78" s="26">
        <v>77</v>
      </c>
      <c r="B78" s="27" t="s">
        <v>533</v>
      </c>
      <c r="C78" s="27" t="s">
        <v>664</v>
      </c>
      <c r="D78" s="28" t="s">
        <v>41</v>
      </c>
      <c r="E78" s="26"/>
      <c r="F78" s="29">
        <v>3222.67</v>
      </c>
      <c r="G78" s="29">
        <v>96.68</v>
      </c>
      <c r="H78" s="29">
        <v>3125.99</v>
      </c>
      <c r="I78" s="28">
        <v>1</v>
      </c>
      <c r="J78" s="28" t="s">
        <v>29</v>
      </c>
      <c r="K78" s="28"/>
      <c r="L78" s="28" t="s">
        <v>569</v>
      </c>
      <c r="M78" s="32"/>
      <c r="N78" s="28" t="s">
        <v>665</v>
      </c>
      <c r="O78" s="28" t="s">
        <v>666</v>
      </c>
      <c r="P78" s="33">
        <v>20151031</v>
      </c>
      <c r="Q78" s="32"/>
      <c r="R78" s="23" t="s">
        <v>355</v>
      </c>
      <c r="S78" s="23" t="s">
        <v>667</v>
      </c>
      <c r="T78" s="34" t="s">
        <v>357</v>
      </c>
      <c r="U78" s="34" t="s">
        <v>358</v>
      </c>
      <c r="V78" s="34"/>
    </row>
    <row r="79" s="23" customFormat="1" ht="14.25" customHeight="1" spans="1:22">
      <c r="A79" s="26">
        <v>78</v>
      </c>
      <c r="B79" s="27" t="s">
        <v>533</v>
      </c>
      <c r="C79" s="27" t="s">
        <v>668</v>
      </c>
      <c r="D79" s="28" t="s">
        <v>41</v>
      </c>
      <c r="E79" s="26"/>
      <c r="F79" s="29">
        <v>7233.91</v>
      </c>
      <c r="G79" s="29">
        <v>217.02</v>
      </c>
      <c r="H79" s="29">
        <v>7016.89</v>
      </c>
      <c r="I79" s="28">
        <v>1</v>
      </c>
      <c r="J79" s="28" t="s">
        <v>29</v>
      </c>
      <c r="K79" s="28"/>
      <c r="L79" s="28" t="s">
        <v>569</v>
      </c>
      <c r="M79" s="32"/>
      <c r="N79" s="28" t="s">
        <v>669</v>
      </c>
      <c r="O79" s="28" t="s">
        <v>670</v>
      </c>
      <c r="P79" s="33">
        <v>20151031</v>
      </c>
      <c r="Q79" s="32"/>
      <c r="R79" s="23" t="s">
        <v>355</v>
      </c>
      <c r="S79" s="23" t="s">
        <v>671</v>
      </c>
      <c r="T79" s="34" t="s">
        <v>357</v>
      </c>
      <c r="U79" s="34" t="s">
        <v>358</v>
      </c>
      <c r="V79" s="34"/>
    </row>
    <row r="80" s="23" customFormat="1" ht="14.25" customHeight="1" spans="1:22">
      <c r="A80" s="26">
        <v>79</v>
      </c>
      <c r="B80" s="27" t="s">
        <v>533</v>
      </c>
      <c r="C80" s="27" t="s">
        <v>672</v>
      </c>
      <c r="D80" s="28" t="s">
        <v>130</v>
      </c>
      <c r="E80" s="26"/>
      <c r="F80" s="29">
        <v>3575.3</v>
      </c>
      <c r="G80" s="29">
        <v>107.26</v>
      </c>
      <c r="H80" s="29">
        <v>3468.04</v>
      </c>
      <c r="I80" s="28">
        <v>1</v>
      </c>
      <c r="J80" s="28" t="s">
        <v>23</v>
      </c>
      <c r="K80" s="28"/>
      <c r="L80" s="28" t="s">
        <v>371</v>
      </c>
      <c r="M80" s="32"/>
      <c r="N80" s="28" t="s">
        <v>673</v>
      </c>
      <c r="O80" s="28" t="s">
        <v>674</v>
      </c>
      <c r="P80" s="33">
        <v>20170216</v>
      </c>
      <c r="Q80" s="32"/>
      <c r="R80" s="23" t="s">
        <v>355</v>
      </c>
      <c r="S80" s="23" t="s">
        <v>675</v>
      </c>
      <c r="T80" s="34" t="s">
        <v>357</v>
      </c>
      <c r="U80" s="34" t="s">
        <v>358</v>
      </c>
      <c r="V80" s="34"/>
    </row>
    <row r="81" s="23" customFormat="1" ht="14.25" customHeight="1" spans="1:22">
      <c r="A81" s="26">
        <v>80</v>
      </c>
      <c r="B81" s="27" t="s">
        <v>533</v>
      </c>
      <c r="C81" s="27" t="s">
        <v>676</v>
      </c>
      <c r="D81" s="28" t="s">
        <v>130</v>
      </c>
      <c r="E81" s="26"/>
      <c r="F81" s="29">
        <v>3659.33</v>
      </c>
      <c r="G81" s="29">
        <v>109.78</v>
      </c>
      <c r="H81" s="29">
        <v>3549.55</v>
      </c>
      <c r="I81" s="28">
        <v>1</v>
      </c>
      <c r="J81" s="28" t="s">
        <v>23</v>
      </c>
      <c r="K81" s="28"/>
      <c r="L81" s="28" t="s">
        <v>371</v>
      </c>
      <c r="M81" s="32"/>
      <c r="N81" s="28" t="s">
        <v>677</v>
      </c>
      <c r="O81" s="28" t="s">
        <v>678</v>
      </c>
      <c r="P81" s="33">
        <v>20170622</v>
      </c>
      <c r="Q81" s="32"/>
      <c r="R81" s="23" t="s">
        <v>355</v>
      </c>
      <c r="S81" s="23" t="s">
        <v>679</v>
      </c>
      <c r="T81" s="34" t="s">
        <v>357</v>
      </c>
      <c r="U81" s="34" t="s">
        <v>358</v>
      </c>
      <c r="V81" s="34"/>
    </row>
    <row r="82" s="23" customFormat="1" ht="14.25" customHeight="1" spans="1:22">
      <c r="A82" s="26">
        <v>81</v>
      </c>
      <c r="B82" s="27" t="s">
        <v>533</v>
      </c>
      <c r="C82" s="27" t="s">
        <v>680</v>
      </c>
      <c r="D82" s="26" t="s">
        <v>422</v>
      </c>
      <c r="E82" s="26"/>
      <c r="F82" s="29">
        <v>148.3</v>
      </c>
      <c r="G82" s="29">
        <v>145.9</v>
      </c>
      <c r="H82" s="29">
        <v>2.4</v>
      </c>
      <c r="I82" s="28">
        <v>1</v>
      </c>
      <c r="J82" s="28" t="s">
        <v>57</v>
      </c>
      <c r="K82" s="28"/>
      <c r="L82" s="28" t="s">
        <v>423</v>
      </c>
      <c r="M82" s="32"/>
      <c r="N82" s="28" t="s">
        <v>681</v>
      </c>
      <c r="O82" s="28" t="s">
        <v>682</v>
      </c>
      <c r="P82" s="33">
        <v>20231013</v>
      </c>
      <c r="Q82" s="32"/>
      <c r="R82" s="23" t="s">
        <v>355</v>
      </c>
      <c r="S82" s="23" t="s">
        <v>683</v>
      </c>
      <c r="T82" s="34" t="s">
        <v>412</v>
      </c>
      <c r="U82" s="34" t="s">
        <v>413</v>
      </c>
      <c r="V82" s="34"/>
    </row>
    <row r="83" s="23" customFormat="1" ht="14.25" customHeight="1" spans="1:22">
      <c r="A83" s="26">
        <v>82</v>
      </c>
      <c r="B83" s="27" t="s">
        <v>538</v>
      </c>
      <c r="C83" s="27" t="s">
        <v>684</v>
      </c>
      <c r="D83" s="28" t="s">
        <v>116</v>
      </c>
      <c r="E83" s="26"/>
      <c r="F83" s="29">
        <v>6118.52</v>
      </c>
      <c r="G83" s="29">
        <v>183.56</v>
      </c>
      <c r="H83" s="29">
        <v>5934.96</v>
      </c>
      <c r="I83" s="28">
        <v>1</v>
      </c>
      <c r="J83" s="28" t="s">
        <v>72</v>
      </c>
      <c r="K83" s="28" t="s">
        <v>164</v>
      </c>
      <c r="L83" s="28" t="s">
        <v>685</v>
      </c>
      <c r="M83" s="32"/>
      <c r="N83" s="28" t="s">
        <v>686</v>
      </c>
      <c r="O83" s="28" t="s">
        <v>687</v>
      </c>
      <c r="P83" s="33" t="s">
        <v>688</v>
      </c>
      <c r="Q83" s="32"/>
      <c r="R83" s="23" t="s">
        <v>355</v>
      </c>
      <c r="S83" s="37" t="s">
        <v>689</v>
      </c>
      <c r="T83" s="34" t="s">
        <v>357</v>
      </c>
      <c r="U83" s="34" t="s">
        <v>358</v>
      </c>
      <c r="V83" s="34"/>
    </row>
    <row r="84" s="23" customFormat="1" ht="14.25" customHeight="1" spans="1:22">
      <c r="A84" s="26">
        <v>83</v>
      </c>
      <c r="B84" s="27" t="s">
        <v>533</v>
      </c>
      <c r="C84" s="27" t="s">
        <v>690</v>
      </c>
      <c r="D84" s="28" t="s">
        <v>130</v>
      </c>
      <c r="E84" s="26"/>
      <c r="F84" s="29">
        <v>2882.16</v>
      </c>
      <c r="G84" s="29">
        <v>86.46</v>
      </c>
      <c r="H84" s="29">
        <v>2795.7</v>
      </c>
      <c r="I84" s="28">
        <v>1</v>
      </c>
      <c r="J84" s="28" t="s">
        <v>23</v>
      </c>
      <c r="K84" s="28"/>
      <c r="L84" s="28" t="s">
        <v>691</v>
      </c>
      <c r="M84" s="32"/>
      <c r="N84" s="28" t="s">
        <v>692</v>
      </c>
      <c r="O84" s="28" t="s">
        <v>693</v>
      </c>
      <c r="P84" s="33">
        <v>20170103</v>
      </c>
      <c r="Q84" s="32"/>
      <c r="R84" s="23" t="s">
        <v>355</v>
      </c>
      <c r="S84" s="37" t="s">
        <v>694</v>
      </c>
      <c r="T84" s="34" t="s">
        <v>357</v>
      </c>
      <c r="U84" s="34" t="s">
        <v>358</v>
      </c>
      <c r="V84" s="34"/>
    </row>
    <row r="85" s="23" customFormat="1" ht="14.25" customHeight="1" spans="1:22">
      <c r="A85" s="26">
        <v>84</v>
      </c>
      <c r="B85" s="27" t="s">
        <v>695</v>
      </c>
      <c r="C85" s="27" t="s">
        <v>696</v>
      </c>
      <c r="D85" s="28" t="s">
        <v>697</v>
      </c>
      <c r="E85" s="26"/>
      <c r="F85" s="29">
        <v>4247.01</v>
      </c>
      <c r="G85" s="29">
        <v>127.41</v>
      </c>
      <c r="H85" s="29">
        <v>4119.6</v>
      </c>
      <c r="I85" s="28">
        <v>1</v>
      </c>
      <c r="J85" s="28" t="s">
        <v>698</v>
      </c>
      <c r="K85" s="28"/>
      <c r="L85" s="28" t="s">
        <v>699</v>
      </c>
      <c r="M85" s="32"/>
      <c r="N85" s="28" t="s">
        <v>700</v>
      </c>
      <c r="O85" s="28" t="s">
        <v>701</v>
      </c>
      <c r="P85" s="33">
        <v>20171230</v>
      </c>
      <c r="Q85" s="32"/>
      <c r="S85" s="23" t="e">
        <v>#N/A</v>
      </c>
      <c r="T85" s="34"/>
      <c r="U85" s="34"/>
      <c r="V85" s="34"/>
    </row>
    <row r="86" s="23" customFormat="1" ht="14.25" customHeight="1" spans="1:22">
      <c r="A86" s="26">
        <v>85</v>
      </c>
      <c r="B86" s="27" t="s">
        <v>533</v>
      </c>
      <c r="C86" s="27" t="s">
        <v>702</v>
      </c>
      <c r="D86" s="28" t="s">
        <v>53</v>
      </c>
      <c r="E86" s="26"/>
      <c r="F86" s="29">
        <v>4120.69</v>
      </c>
      <c r="G86" s="29">
        <v>123.62</v>
      </c>
      <c r="H86" s="29">
        <v>3997.07</v>
      </c>
      <c r="I86" s="28">
        <v>1</v>
      </c>
      <c r="J86" s="28" t="s">
        <v>72</v>
      </c>
      <c r="K86" s="28"/>
      <c r="L86" s="28" t="s">
        <v>703</v>
      </c>
      <c r="M86" s="32"/>
      <c r="N86" s="28" t="s">
        <v>700</v>
      </c>
      <c r="O86" s="28" t="s">
        <v>701</v>
      </c>
      <c r="P86" s="33">
        <v>20181026</v>
      </c>
      <c r="Q86" s="32"/>
      <c r="S86" s="23" t="e">
        <v>#N/A</v>
      </c>
      <c r="T86" s="34"/>
      <c r="U86" s="34"/>
      <c r="V86" s="34"/>
    </row>
    <row r="87" s="23" customFormat="1" ht="14.25" customHeight="1" spans="1:22">
      <c r="A87" s="26">
        <v>86</v>
      </c>
      <c r="B87" s="27" t="s">
        <v>538</v>
      </c>
      <c r="C87" s="27" t="s">
        <v>704</v>
      </c>
      <c r="D87" s="28" t="s">
        <v>54</v>
      </c>
      <c r="E87" s="26"/>
      <c r="F87" s="29">
        <v>5662.83</v>
      </c>
      <c r="G87" s="29">
        <v>169.88</v>
      </c>
      <c r="H87" s="29">
        <v>5492.95</v>
      </c>
      <c r="I87" s="28">
        <v>1</v>
      </c>
      <c r="J87" s="28" t="s">
        <v>29</v>
      </c>
      <c r="K87" s="28"/>
      <c r="L87" s="28" t="s">
        <v>705</v>
      </c>
      <c r="M87" s="32"/>
      <c r="N87" s="28" t="s">
        <v>700</v>
      </c>
      <c r="O87" s="28" t="s">
        <v>701</v>
      </c>
      <c r="P87" s="33">
        <v>20190415</v>
      </c>
      <c r="Q87" s="32"/>
      <c r="S87" s="23" t="e">
        <v>#N/A</v>
      </c>
      <c r="T87" s="34"/>
      <c r="U87" s="34"/>
      <c r="V87" s="34"/>
    </row>
    <row r="88" s="23" customFormat="1" ht="14.25" customHeight="1" spans="1:22">
      <c r="A88" s="26">
        <v>87</v>
      </c>
      <c r="B88" s="27" t="s">
        <v>349</v>
      </c>
      <c r="C88" s="27" t="s">
        <v>706</v>
      </c>
      <c r="D88" s="28" t="s">
        <v>707</v>
      </c>
      <c r="E88" s="26"/>
      <c r="F88" s="29">
        <v>2050.43</v>
      </c>
      <c r="G88" s="29">
        <v>61.51</v>
      </c>
      <c r="H88" s="29">
        <v>1988.92</v>
      </c>
      <c r="I88" s="28">
        <v>1</v>
      </c>
      <c r="J88" s="28" t="s">
        <v>72</v>
      </c>
      <c r="K88" s="28"/>
      <c r="L88" s="28" t="s">
        <v>708</v>
      </c>
      <c r="M88" s="32"/>
      <c r="N88" s="28" t="s">
        <v>700</v>
      </c>
      <c r="O88" s="28" t="s">
        <v>701</v>
      </c>
      <c r="P88" s="33">
        <v>42551</v>
      </c>
      <c r="Q88" s="32"/>
      <c r="S88" s="23" t="e">
        <v>#N/A</v>
      </c>
      <c r="T88" s="34"/>
      <c r="U88" s="34"/>
      <c r="V88" s="34"/>
    </row>
    <row r="89" s="23" customFormat="1" ht="14.25" customHeight="1" spans="1:22">
      <c r="A89" s="26">
        <v>88</v>
      </c>
      <c r="B89" s="27"/>
      <c r="C89" s="27" t="s">
        <v>709</v>
      </c>
      <c r="D89" s="28" t="s">
        <v>49</v>
      </c>
      <c r="E89" s="26"/>
      <c r="F89" s="29"/>
      <c r="G89" s="29"/>
      <c r="H89" s="29"/>
      <c r="I89" s="28">
        <v>10</v>
      </c>
      <c r="J89" s="28" t="s">
        <v>29</v>
      </c>
      <c r="K89" s="28" t="s">
        <v>710</v>
      </c>
      <c r="L89" s="28" t="s">
        <v>711</v>
      </c>
      <c r="M89" s="32"/>
      <c r="N89" s="28" t="s">
        <v>712</v>
      </c>
      <c r="O89" s="28"/>
      <c r="P89" s="33"/>
      <c r="Q89" s="32"/>
      <c r="R89" s="23" t="s">
        <v>355</v>
      </c>
      <c r="S89" s="23" t="s">
        <v>713</v>
      </c>
      <c r="T89" s="34" t="e">
        <v>#N/A</v>
      </c>
      <c r="U89" s="34" t="e">
        <v>#N/A</v>
      </c>
      <c r="V89" s="34"/>
    </row>
    <row r="90" s="23" customFormat="1" spans="1:19">
      <c r="A90" s="26">
        <v>89</v>
      </c>
      <c r="B90" s="26" t="s">
        <v>714</v>
      </c>
      <c r="C90" s="26"/>
      <c r="D90" s="26" t="s">
        <v>66</v>
      </c>
      <c r="E90" s="26"/>
      <c r="F90" s="26"/>
      <c r="G90" s="26"/>
      <c r="H90" s="26"/>
      <c r="I90" s="26">
        <v>110</v>
      </c>
      <c r="J90" s="28" t="s">
        <v>57</v>
      </c>
      <c r="K90" s="26" t="s">
        <v>67</v>
      </c>
      <c r="L90" s="26"/>
      <c r="M90" s="26"/>
      <c r="N90" s="26"/>
      <c r="O90" s="26"/>
      <c r="P90" s="36"/>
      <c r="Q90" s="26"/>
      <c r="S90" s="23" t="e">
        <v>#N/A</v>
      </c>
    </row>
    <row r="91" s="23" customFormat="1" spans="1:19">
      <c r="A91" s="26">
        <v>90</v>
      </c>
      <c r="B91" s="27" t="s">
        <v>715</v>
      </c>
      <c r="C91" s="27" t="s">
        <v>716</v>
      </c>
      <c r="D91" s="26" t="s">
        <v>422</v>
      </c>
      <c r="E91" s="26"/>
      <c r="F91" s="26"/>
      <c r="G91" s="26"/>
      <c r="H91" s="26"/>
      <c r="I91" s="26">
        <v>12</v>
      </c>
      <c r="J91" s="28" t="s">
        <v>57</v>
      </c>
      <c r="K91" s="26" t="s">
        <v>62</v>
      </c>
      <c r="L91" s="26" t="s">
        <v>62</v>
      </c>
      <c r="M91" s="26"/>
      <c r="N91" s="26"/>
      <c r="O91" s="26"/>
      <c r="P91" s="36"/>
      <c r="Q91" s="26"/>
      <c r="S91" s="23" t="e">
        <v>#N/A</v>
      </c>
    </row>
    <row r="92" s="23" customFormat="1" spans="1:19">
      <c r="A92" s="26">
        <v>91</v>
      </c>
      <c r="B92" s="27" t="s">
        <v>715</v>
      </c>
      <c r="C92" s="27" t="s">
        <v>716</v>
      </c>
      <c r="D92" s="26" t="s">
        <v>422</v>
      </c>
      <c r="E92" s="26"/>
      <c r="F92" s="26"/>
      <c r="G92" s="26"/>
      <c r="H92" s="26"/>
      <c r="I92" s="26">
        <v>16</v>
      </c>
      <c r="J92" s="28" t="s">
        <v>57</v>
      </c>
      <c r="K92" s="26" t="s">
        <v>63</v>
      </c>
      <c r="L92" s="26" t="s">
        <v>63</v>
      </c>
      <c r="M92" s="26"/>
      <c r="N92" s="26"/>
      <c r="O92" s="26"/>
      <c r="P92" s="36"/>
      <c r="Q92" s="26"/>
      <c r="S92" s="23" t="e">
        <v>#N/A</v>
      </c>
    </row>
    <row r="93" s="23" customFormat="1" spans="1:19">
      <c r="A93" s="26">
        <v>92</v>
      </c>
      <c r="B93" s="27" t="s">
        <v>715</v>
      </c>
      <c r="C93" s="27" t="s">
        <v>716</v>
      </c>
      <c r="D93" s="26" t="s">
        <v>422</v>
      </c>
      <c r="E93" s="26"/>
      <c r="F93" s="26"/>
      <c r="G93" s="26"/>
      <c r="H93" s="26"/>
      <c r="I93" s="26">
        <v>44</v>
      </c>
      <c r="J93" s="28" t="s">
        <v>57</v>
      </c>
      <c r="K93" s="26" t="s">
        <v>64</v>
      </c>
      <c r="L93" s="26" t="s">
        <v>64</v>
      </c>
      <c r="M93" s="26"/>
      <c r="N93" s="26"/>
      <c r="O93" s="26"/>
      <c r="P93" s="36"/>
      <c r="Q93" s="26"/>
      <c r="S93" s="23" t="e">
        <v>#N/A</v>
      </c>
    </row>
    <row r="94" s="23" customFormat="1" spans="1:19">
      <c r="A94" s="26">
        <v>93</v>
      </c>
      <c r="B94" s="26" t="s">
        <v>714</v>
      </c>
      <c r="C94" s="26"/>
      <c r="D94" s="26" t="s">
        <v>422</v>
      </c>
      <c r="E94" s="26"/>
      <c r="F94" s="26"/>
      <c r="G94" s="26"/>
      <c r="H94" s="26"/>
      <c r="I94" s="26">
        <v>15</v>
      </c>
      <c r="J94" s="28" t="s">
        <v>57</v>
      </c>
      <c r="K94" s="26" t="s">
        <v>65</v>
      </c>
      <c r="L94" s="26" t="s">
        <v>65</v>
      </c>
      <c r="M94" s="26"/>
      <c r="N94" s="26"/>
      <c r="O94" s="26"/>
      <c r="P94" s="36"/>
      <c r="Q94" s="26"/>
      <c r="S94" s="23" t="e">
        <v>#N/A</v>
      </c>
    </row>
    <row r="95" spans="6:7">
      <c r="F95" s="23">
        <f>SUM(F2:F94)</f>
        <v>388964.67</v>
      </c>
      <c r="G95" s="23">
        <f>SUM(G2:G94)</f>
        <v>105604.1</v>
      </c>
    </row>
  </sheetData>
  <autoFilter ref="A1:U95">
    <extLst/>
  </autoFilter>
  <conditionalFormatting sqref="C67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C89">
    <cfRule type="duplicateValues" dxfId="0" priority="1"/>
  </conditionalFormatting>
  <conditionalFormatting sqref="C2:C84">
    <cfRule type="duplicateValues" dxfId="0" priority="20"/>
  </conditionalFormatting>
  <conditionalFormatting sqref="C85:C88"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</conditionalFormatting>
  <conditionalFormatting sqref="C91:C93">
    <cfRule type="duplicateValues" dxfId="0" priority="8"/>
  </conditionalFormatting>
  <conditionalFormatting sqref="C90 C94:C1048576 C1 C63:C66 C68:C84">
    <cfRule type="duplicateValues" dxfId="0" priority="16"/>
    <cfRule type="duplicateValues" dxfId="0" priority="17"/>
    <cfRule type="duplicateValues" dxfId="0" priority="18"/>
    <cfRule type="duplicateValues" dxfId="0" priority="19"/>
  </conditionalFormatting>
  <conditionalFormatting sqref="C89:C1048576 C1:C84">
    <cfRule type="duplicateValues" dxfId="0" priority="9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2"/>
  <sheetViews>
    <sheetView topLeftCell="A79" workbookViewId="0">
      <selection activeCell="G92" sqref="G92:H92"/>
    </sheetView>
  </sheetViews>
  <sheetFormatPr defaultColWidth="9.50909090909091" defaultRowHeight="16.5"/>
  <cols>
    <col min="1" max="1" width="5.93636363636364" style="3" customWidth="1"/>
    <col min="2" max="2" width="37.9090909090909" style="4" customWidth="1"/>
    <col min="3" max="3" width="17.5363636363636" style="3" customWidth="1"/>
    <col min="4" max="4" width="10.0636363636364" style="3" customWidth="1"/>
    <col min="5" max="5" width="28.1454545454545" style="4" customWidth="1"/>
    <col min="6" max="6" width="28.1454545454545" style="3" customWidth="1"/>
    <col min="7" max="7" width="16.2363636363636" style="3" customWidth="1"/>
    <col min="8" max="8" width="16.6363636363636" style="3" customWidth="1"/>
    <col min="9" max="9" width="10.5454545454545" style="3" customWidth="1"/>
    <col min="10" max="10" width="9.81818181818182" style="5" customWidth="1"/>
    <col min="11" max="11" width="8.84545454545455" style="3" customWidth="1"/>
    <col min="12" max="12" width="14.7272727272727" style="3" customWidth="1"/>
    <col min="13" max="13" width="18.1727272727273" style="3" customWidth="1"/>
    <col min="14" max="14" width="21.0090909090909" style="4" customWidth="1"/>
    <col min="15" max="15" width="22.1818181818182" style="4" customWidth="1"/>
    <col min="16" max="16" width="22.7909090909091" style="4" customWidth="1"/>
    <col min="17" max="16384" width="9.50909090909091" style="1"/>
  </cols>
  <sheetData>
    <row r="1" s="1" customFormat="1" ht="43.5" spans="1:16">
      <c r="A1" s="6" t="s">
        <v>81</v>
      </c>
      <c r="B1" s="7" t="s">
        <v>82</v>
      </c>
      <c r="C1" s="7" t="s">
        <v>83</v>
      </c>
      <c r="D1" s="7" t="s">
        <v>717</v>
      </c>
      <c r="E1" s="7" t="s">
        <v>84</v>
      </c>
      <c r="F1" s="7" t="s">
        <v>85</v>
      </c>
      <c r="G1" s="7" t="s">
        <v>86</v>
      </c>
      <c r="H1" s="7" t="s">
        <v>87</v>
      </c>
      <c r="I1" s="7" t="s">
        <v>88</v>
      </c>
      <c r="J1" s="12" t="s">
        <v>14</v>
      </c>
      <c r="K1" s="7" t="s">
        <v>89</v>
      </c>
      <c r="L1" s="7" t="s">
        <v>90</v>
      </c>
      <c r="M1" s="7" t="s">
        <v>91</v>
      </c>
      <c r="N1" s="7" t="s">
        <v>92</v>
      </c>
      <c r="O1" s="7" t="s">
        <v>93</v>
      </c>
      <c r="P1" s="7" t="s">
        <v>94</v>
      </c>
    </row>
    <row r="2" s="2" customFormat="1" spans="1:16">
      <c r="A2" s="8">
        <v>1</v>
      </c>
      <c r="B2" s="8" t="s">
        <v>718</v>
      </c>
      <c r="C2" s="9" t="s">
        <v>719</v>
      </c>
      <c r="D2" s="10" t="s">
        <v>720</v>
      </c>
      <c r="E2" s="8" t="s">
        <v>80</v>
      </c>
      <c r="F2" s="8" t="s">
        <v>73</v>
      </c>
      <c r="G2" s="8">
        <v>4804.18</v>
      </c>
      <c r="H2" s="8">
        <v>144.13</v>
      </c>
      <c r="I2" s="8">
        <v>4660.05</v>
      </c>
      <c r="J2" s="8">
        <v>1</v>
      </c>
      <c r="K2" s="8" t="s">
        <v>29</v>
      </c>
      <c r="L2" s="8"/>
      <c r="M2" s="13" t="s">
        <v>721</v>
      </c>
      <c r="N2" s="8"/>
      <c r="O2" s="8" t="s">
        <v>722</v>
      </c>
      <c r="P2" s="8" t="s">
        <v>723</v>
      </c>
    </row>
    <row r="3" s="2" customFormat="1" spans="1:16">
      <c r="A3" s="8">
        <v>2</v>
      </c>
      <c r="B3" s="8" t="s">
        <v>718</v>
      </c>
      <c r="C3" s="11" t="s">
        <v>724</v>
      </c>
      <c r="D3" s="10" t="s">
        <v>720</v>
      </c>
      <c r="E3" s="8" t="s">
        <v>80</v>
      </c>
      <c r="F3" s="8" t="s">
        <v>73</v>
      </c>
      <c r="G3" s="8">
        <v>4678.08</v>
      </c>
      <c r="H3" s="8">
        <v>140.34</v>
      </c>
      <c r="I3" s="8">
        <v>4537.74</v>
      </c>
      <c r="J3" s="8">
        <v>1</v>
      </c>
      <c r="K3" s="8" t="s">
        <v>29</v>
      </c>
      <c r="L3" s="8"/>
      <c r="M3" s="13" t="s">
        <v>725</v>
      </c>
      <c r="N3" s="8"/>
      <c r="O3" s="8" t="s">
        <v>726</v>
      </c>
      <c r="P3" s="8" t="s">
        <v>727</v>
      </c>
    </row>
    <row r="4" s="2" customFormat="1" spans="1:16">
      <c r="A4" s="8">
        <v>3</v>
      </c>
      <c r="B4" s="8" t="s">
        <v>718</v>
      </c>
      <c r="C4" s="11" t="s">
        <v>728</v>
      </c>
      <c r="D4" s="10" t="s">
        <v>729</v>
      </c>
      <c r="E4" s="8" t="s">
        <v>33</v>
      </c>
      <c r="F4" s="8" t="s">
        <v>33</v>
      </c>
      <c r="G4" s="8">
        <v>3230.72</v>
      </c>
      <c r="H4" s="8">
        <v>96.92</v>
      </c>
      <c r="I4" s="8">
        <v>3133.8</v>
      </c>
      <c r="J4" s="8">
        <v>1</v>
      </c>
      <c r="K4" s="8" t="s">
        <v>242</v>
      </c>
      <c r="L4" s="8"/>
      <c r="M4" s="13" t="s">
        <v>730</v>
      </c>
      <c r="N4" s="8"/>
      <c r="O4" s="8" t="s">
        <v>731</v>
      </c>
      <c r="P4" s="8" t="s">
        <v>732</v>
      </c>
    </row>
    <row r="5" s="2" customFormat="1" spans="1:16">
      <c r="A5" s="8">
        <v>4</v>
      </c>
      <c r="B5" s="8" t="s">
        <v>718</v>
      </c>
      <c r="C5" s="11" t="s">
        <v>733</v>
      </c>
      <c r="D5" s="10" t="s">
        <v>729</v>
      </c>
      <c r="E5" s="8" t="s">
        <v>33</v>
      </c>
      <c r="F5" s="8" t="s">
        <v>33</v>
      </c>
      <c r="G5" s="8">
        <v>5083.11</v>
      </c>
      <c r="H5" s="8">
        <v>152.49</v>
      </c>
      <c r="I5" s="8">
        <v>4930.62</v>
      </c>
      <c r="J5" s="8">
        <v>1</v>
      </c>
      <c r="K5" s="8" t="s">
        <v>242</v>
      </c>
      <c r="L5" s="8"/>
      <c r="M5" s="13" t="s">
        <v>734</v>
      </c>
      <c r="N5" s="8"/>
      <c r="O5" s="8" t="s">
        <v>735</v>
      </c>
      <c r="P5" s="8" t="s">
        <v>736</v>
      </c>
    </row>
    <row r="6" s="2" customFormat="1" spans="1:16">
      <c r="A6" s="8">
        <v>5</v>
      </c>
      <c r="B6" s="8" t="s">
        <v>718</v>
      </c>
      <c r="C6" s="11" t="s">
        <v>737</v>
      </c>
      <c r="D6" s="10" t="s">
        <v>729</v>
      </c>
      <c r="E6" s="8" t="s">
        <v>738</v>
      </c>
      <c r="F6" s="8" t="s">
        <v>33</v>
      </c>
      <c r="G6" s="8">
        <v>7405.21</v>
      </c>
      <c r="H6" s="8">
        <v>222.16</v>
      </c>
      <c r="I6" s="8">
        <v>7183.05</v>
      </c>
      <c r="J6" s="8">
        <v>1</v>
      </c>
      <c r="K6" s="8" t="s">
        <v>23</v>
      </c>
      <c r="L6" s="8"/>
      <c r="M6" s="13" t="s">
        <v>738</v>
      </c>
      <c r="N6" s="8"/>
      <c r="O6" s="8" t="s">
        <v>739</v>
      </c>
      <c r="P6" s="8" t="s">
        <v>740</v>
      </c>
    </row>
    <row r="7" s="2" customFormat="1" spans="1:16">
      <c r="A7" s="8">
        <v>6</v>
      </c>
      <c r="B7" s="8" t="s">
        <v>718</v>
      </c>
      <c r="C7" s="11" t="s">
        <v>741</v>
      </c>
      <c r="D7" s="10" t="s">
        <v>729</v>
      </c>
      <c r="E7" s="8" t="s">
        <v>33</v>
      </c>
      <c r="F7" s="8" t="s">
        <v>33</v>
      </c>
      <c r="G7" s="8">
        <v>4606.27</v>
      </c>
      <c r="H7" s="8">
        <v>138.19</v>
      </c>
      <c r="I7" s="8">
        <v>4468.08</v>
      </c>
      <c r="J7" s="8">
        <v>1</v>
      </c>
      <c r="K7" s="8" t="s">
        <v>242</v>
      </c>
      <c r="L7" s="8"/>
      <c r="M7" s="13" t="s">
        <v>742</v>
      </c>
      <c r="N7" s="8"/>
      <c r="O7" s="8" t="s">
        <v>743</v>
      </c>
      <c r="P7" s="8" t="s">
        <v>744</v>
      </c>
    </row>
    <row r="8" s="2" customFormat="1" spans="1:16">
      <c r="A8" s="8">
        <v>7</v>
      </c>
      <c r="B8" s="8" t="s">
        <v>718</v>
      </c>
      <c r="C8" s="9" t="s">
        <v>745</v>
      </c>
      <c r="D8" s="10" t="s">
        <v>729</v>
      </c>
      <c r="E8" s="8" t="s">
        <v>33</v>
      </c>
      <c r="F8" s="8" t="s">
        <v>33</v>
      </c>
      <c r="G8" s="8">
        <v>7609.81</v>
      </c>
      <c r="H8" s="8">
        <v>228.29</v>
      </c>
      <c r="I8" s="8">
        <v>7381.52</v>
      </c>
      <c r="J8" s="8">
        <v>1</v>
      </c>
      <c r="K8" s="8" t="s">
        <v>242</v>
      </c>
      <c r="L8" s="8"/>
      <c r="M8" s="13" t="s">
        <v>742</v>
      </c>
      <c r="N8" s="8"/>
      <c r="O8" s="8" t="s">
        <v>746</v>
      </c>
      <c r="P8" s="8" t="s">
        <v>747</v>
      </c>
    </row>
    <row r="9" s="1" customFormat="1" spans="1:16">
      <c r="A9" s="8">
        <v>8</v>
      </c>
      <c r="B9" s="8" t="s">
        <v>718</v>
      </c>
      <c r="C9" s="9" t="s">
        <v>748</v>
      </c>
      <c r="D9" s="10" t="s">
        <v>729</v>
      </c>
      <c r="E9" s="8" t="s">
        <v>258</v>
      </c>
      <c r="F9" s="8" t="s">
        <v>33</v>
      </c>
      <c r="G9" s="8">
        <v>6546.35</v>
      </c>
      <c r="H9" s="8">
        <v>196.39</v>
      </c>
      <c r="I9" s="8">
        <v>6349.96</v>
      </c>
      <c r="J9" s="8">
        <v>1</v>
      </c>
      <c r="K9" s="8" t="s">
        <v>23</v>
      </c>
      <c r="L9" s="8"/>
      <c r="M9" s="13" t="s">
        <v>258</v>
      </c>
      <c r="N9" s="8"/>
      <c r="O9" s="8" t="s">
        <v>749</v>
      </c>
      <c r="P9" s="8" t="s">
        <v>750</v>
      </c>
    </row>
    <row r="10" s="1" customFormat="1" spans="1:16">
      <c r="A10" s="8">
        <v>9</v>
      </c>
      <c r="B10" s="8" t="s">
        <v>718</v>
      </c>
      <c r="C10" s="9" t="s">
        <v>751</v>
      </c>
      <c r="D10" s="10" t="s">
        <v>729</v>
      </c>
      <c r="E10" s="8" t="s">
        <v>33</v>
      </c>
      <c r="F10" s="8" t="s">
        <v>33</v>
      </c>
      <c r="G10" s="8">
        <v>6898.48</v>
      </c>
      <c r="H10" s="8">
        <v>206.95</v>
      </c>
      <c r="I10" s="8">
        <v>6691.53</v>
      </c>
      <c r="J10" s="8">
        <v>1</v>
      </c>
      <c r="K10" s="8" t="s">
        <v>242</v>
      </c>
      <c r="L10" s="8"/>
      <c r="M10" s="13" t="s">
        <v>752</v>
      </c>
      <c r="N10" s="8"/>
      <c r="O10" s="8" t="s">
        <v>753</v>
      </c>
      <c r="P10" s="8" t="s">
        <v>754</v>
      </c>
    </row>
    <row r="11" s="1" customFormat="1" spans="1:16">
      <c r="A11" s="8">
        <v>10</v>
      </c>
      <c r="B11" s="8" t="s">
        <v>718</v>
      </c>
      <c r="C11" s="9" t="s">
        <v>755</v>
      </c>
      <c r="D11" s="10" t="s">
        <v>729</v>
      </c>
      <c r="E11" s="8" t="s">
        <v>48</v>
      </c>
      <c r="F11" s="8" t="s">
        <v>48</v>
      </c>
      <c r="G11" s="8">
        <v>1012.44</v>
      </c>
      <c r="H11" s="8">
        <v>30.37</v>
      </c>
      <c r="I11" s="8">
        <v>982.07</v>
      </c>
      <c r="J11" s="8">
        <v>1</v>
      </c>
      <c r="K11" s="8" t="s">
        <v>29</v>
      </c>
      <c r="L11" s="8"/>
      <c r="M11" s="13" t="s">
        <v>756</v>
      </c>
      <c r="N11" s="8"/>
      <c r="O11" s="8" t="s">
        <v>735</v>
      </c>
      <c r="P11" s="8" t="s">
        <v>736</v>
      </c>
    </row>
    <row r="12" s="1" customFormat="1" spans="1:16">
      <c r="A12" s="8">
        <v>11</v>
      </c>
      <c r="B12" s="8" t="s">
        <v>718</v>
      </c>
      <c r="C12" s="9" t="s">
        <v>757</v>
      </c>
      <c r="D12" s="10" t="s">
        <v>729</v>
      </c>
      <c r="E12" s="8" t="s">
        <v>48</v>
      </c>
      <c r="F12" s="8" t="s">
        <v>48</v>
      </c>
      <c r="G12" s="8">
        <v>1012.45</v>
      </c>
      <c r="H12" s="8">
        <v>30.37</v>
      </c>
      <c r="I12" s="8">
        <v>982.08</v>
      </c>
      <c r="J12" s="8">
        <v>1</v>
      </c>
      <c r="K12" s="8" t="s">
        <v>29</v>
      </c>
      <c r="L12" s="8"/>
      <c r="M12" s="13" t="s">
        <v>756</v>
      </c>
      <c r="N12" s="8"/>
      <c r="O12" s="8" t="s">
        <v>735</v>
      </c>
      <c r="P12" s="8" t="s">
        <v>736</v>
      </c>
    </row>
    <row r="13" s="1" customFormat="1" spans="1:16">
      <c r="A13" s="8">
        <v>12</v>
      </c>
      <c r="B13" s="8" t="s">
        <v>718</v>
      </c>
      <c r="C13" s="9" t="s">
        <v>758</v>
      </c>
      <c r="D13" s="10" t="s">
        <v>729</v>
      </c>
      <c r="E13" s="8" t="s">
        <v>48</v>
      </c>
      <c r="F13" s="8" t="s">
        <v>48</v>
      </c>
      <c r="G13" s="8">
        <v>2533.3</v>
      </c>
      <c r="H13" s="8">
        <v>76</v>
      </c>
      <c r="I13" s="8">
        <v>2457.3</v>
      </c>
      <c r="J13" s="8">
        <v>1</v>
      </c>
      <c r="K13" s="8" t="s">
        <v>29</v>
      </c>
      <c r="L13" s="8"/>
      <c r="M13" s="13" t="s">
        <v>756</v>
      </c>
      <c r="N13" s="8"/>
      <c r="O13" s="8" t="s">
        <v>735</v>
      </c>
      <c r="P13" s="8" t="s">
        <v>736</v>
      </c>
    </row>
    <row r="14" s="1" customFormat="1" spans="1:16">
      <c r="A14" s="8">
        <v>13</v>
      </c>
      <c r="B14" s="8" t="s">
        <v>718</v>
      </c>
      <c r="C14" s="9" t="s">
        <v>759</v>
      </c>
      <c r="D14" s="10" t="s">
        <v>729</v>
      </c>
      <c r="E14" s="8" t="s">
        <v>130</v>
      </c>
      <c r="F14" s="8" t="s">
        <v>28</v>
      </c>
      <c r="G14" s="8">
        <v>2861.23</v>
      </c>
      <c r="H14" s="8">
        <v>317.11</v>
      </c>
      <c r="I14" s="8">
        <v>2544.12</v>
      </c>
      <c r="J14" s="8">
        <v>1</v>
      </c>
      <c r="K14" s="8" t="s">
        <v>23</v>
      </c>
      <c r="L14" s="8"/>
      <c r="M14" s="13" t="s">
        <v>371</v>
      </c>
      <c r="N14" s="8"/>
      <c r="O14" s="8" t="s">
        <v>760</v>
      </c>
      <c r="P14" s="8" t="s">
        <v>761</v>
      </c>
    </row>
    <row r="15" s="1" customFormat="1" spans="1:16">
      <c r="A15" s="8">
        <v>14</v>
      </c>
      <c r="B15" s="8" t="s">
        <v>718</v>
      </c>
      <c r="C15" s="9" t="s">
        <v>762</v>
      </c>
      <c r="D15" s="10" t="s">
        <v>729</v>
      </c>
      <c r="E15" s="8" t="s">
        <v>130</v>
      </c>
      <c r="F15" s="8" t="s">
        <v>28</v>
      </c>
      <c r="G15" s="8">
        <v>2861.23</v>
      </c>
      <c r="H15" s="8">
        <v>317.11</v>
      </c>
      <c r="I15" s="8">
        <v>2544.12</v>
      </c>
      <c r="J15" s="8">
        <v>1</v>
      </c>
      <c r="K15" s="8" t="s">
        <v>23</v>
      </c>
      <c r="L15" s="8"/>
      <c r="M15" s="13" t="s">
        <v>371</v>
      </c>
      <c r="N15" s="8"/>
      <c r="O15" s="8" t="s">
        <v>763</v>
      </c>
      <c r="P15" s="8" t="s">
        <v>764</v>
      </c>
    </row>
    <row r="16" s="1" customFormat="1" spans="1:16">
      <c r="A16" s="8">
        <v>15</v>
      </c>
      <c r="B16" s="8" t="s">
        <v>718</v>
      </c>
      <c r="C16" s="9" t="s">
        <v>765</v>
      </c>
      <c r="D16" s="10" t="s">
        <v>729</v>
      </c>
      <c r="E16" s="8" t="s">
        <v>130</v>
      </c>
      <c r="F16" s="8" t="s">
        <v>28</v>
      </c>
      <c r="G16" s="8">
        <v>4357.31</v>
      </c>
      <c r="H16" s="8">
        <v>130.72</v>
      </c>
      <c r="I16" s="8">
        <v>4226.59</v>
      </c>
      <c r="J16" s="8">
        <v>1</v>
      </c>
      <c r="K16" s="8" t="s">
        <v>23</v>
      </c>
      <c r="L16" s="8"/>
      <c r="M16" s="13" t="s">
        <v>371</v>
      </c>
      <c r="N16" s="8"/>
      <c r="O16" s="8" t="s">
        <v>766</v>
      </c>
      <c r="P16" s="8" t="s">
        <v>767</v>
      </c>
    </row>
    <row r="17" s="1" customFormat="1" spans="1:16">
      <c r="A17" s="8">
        <v>16</v>
      </c>
      <c r="B17" s="8" t="s">
        <v>718</v>
      </c>
      <c r="C17" s="9" t="s">
        <v>768</v>
      </c>
      <c r="D17" s="10" t="s">
        <v>729</v>
      </c>
      <c r="E17" s="8" t="s">
        <v>130</v>
      </c>
      <c r="F17" s="8" t="s">
        <v>28</v>
      </c>
      <c r="G17" s="8">
        <v>3672.65</v>
      </c>
      <c r="H17" s="8">
        <v>159.63</v>
      </c>
      <c r="I17" s="8">
        <v>3513.02</v>
      </c>
      <c r="J17" s="8">
        <v>1</v>
      </c>
      <c r="K17" s="8" t="s">
        <v>23</v>
      </c>
      <c r="L17" s="8"/>
      <c r="M17" s="13" t="s">
        <v>691</v>
      </c>
      <c r="N17" s="8"/>
      <c r="O17" s="8" t="s">
        <v>769</v>
      </c>
      <c r="P17" s="8" t="s">
        <v>770</v>
      </c>
    </row>
    <row r="18" s="1" customFormat="1" spans="1:16">
      <c r="A18" s="8">
        <v>17</v>
      </c>
      <c r="B18" s="8" t="s">
        <v>718</v>
      </c>
      <c r="C18" s="9" t="s">
        <v>771</v>
      </c>
      <c r="D18" s="10" t="s">
        <v>729</v>
      </c>
      <c r="E18" s="8" t="s">
        <v>163</v>
      </c>
      <c r="F18" s="8" t="s">
        <v>39</v>
      </c>
      <c r="G18" s="8">
        <v>3896.04</v>
      </c>
      <c r="H18" s="8">
        <v>116.88</v>
      </c>
      <c r="I18" s="8">
        <v>3779.16</v>
      </c>
      <c r="J18" s="8">
        <v>1</v>
      </c>
      <c r="K18" s="8" t="s">
        <v>72</v>
      </c>
      <c r="L18" s="8"/>
      <c r="M18" s="13" t="s">
        <v>772</v>
      </c>
      <c r="N18" s="8"/>
      <c r="O18" s="8" t="s">
        <v>773</v>
      </c>
      <c r="P18" s="8" t="s">
        <v>774</v>
      </c>
    </row>
    <row r="19" s="1" customFormat="1" spans="1:16">
      <c r="A19" s="8">
        <v>18</v>
      </c>
      <c r="B19" s="8" t="s">
        <v>775</v>
      </c>
      <c r="C19" s="9" t="s">
        <v>776</v>
      </c>
      <c r="D19" s="10" t="s">
        <v>729</v>
      </c>
      <c r="E19" s="8" t="s">
        <v>163</v>
      </c>
      <c r="F19" s="8" t="s">
        <v>39</v>
      </c>
      <c r="G19" s="8">
        <v>3769.22</v>
      </c>
      <c r="H19" s="8">
        <v>113.08</v>
      </c>
      <c r="I19" s="8">
        <v>3656.14</v>
      </c>
      <c r="J19" s="8">
        <v>1</v>
      </c>
      <c r="K19" s="8" t="s">
        <v>72</v>
      </c>
      <c r="L19" s="8"/>
      <c r="M19" s="13" t="s">
        <v>772</v>
      </c>
      <c r="N19" s="8"/>
      <c r="O19" s="8" t="s">
        <v>777</v>
      </c>
      <c r="P19" s="8" t="s">
        <v>778</v>
      </c>
    </row>
    <row r="20" s="1" customFormat="1" spans="1:16">
      <c r="A20" s="8">
        <v>19</v>
      </c>
      <c r="B20" s="8" t="s">
        <v>775</v>
      </c>
      <c r="C20" s="9" t="s">
        <v>779</v>
      </c>
      <c r="D20" s="10" t="s">
        <v>720</v>
      </c>
      <c r="E20" s="8" t="s">
        <v>780</v>
      </c>
      <c r="F20" s="8" t="s">
        <v>39</v>
      </c>
      <c r="G20" s="8">
        <v>231</v>
      </c>
      <c r="H20" s="8">
        <v>6.93</v>
      </c>
      <c r="I20" s="8">
        <v>224.07</v>
      </c>
      <c r="J20" s="8">
        <v>1</v>
      </c>
      <c r="K20" s="8" t="s">
        <v>72</v>
      </c>
      <c r="L20" s="8"/>
      <c r="M20" s="13" t="s">
        <v>781</v>
      </c>
      <c r="N20" s="8"/>
      <c r="O20" s="8" t="s">
        <v>782</v>
      </c>
      <c r="P20" s="8" t="s">
        <v>783</v>
      </c>
    </row>
    <row r="21" s="1" customFormat="1" spans="1:16">
      <c r="A21" s="8">
        <v>20</v>
      </c>
      <c r="B21" s="8" t="s">
        <v>784</v>
      </c>
      <c r="C21" s="9" t="s">
        <v>785</v>
      </c>
      <c r="D21" s="10" t="s">
        <v>720</v>
      </c>
      <c r="E21" s="8" t="s">
        <v>780</v>
      </c>
      <c r="F21" s="8" t="s">
        <v>39</v>
      </c>
      <c r="G21" s="8">
        <v>2769.25</v>
      </c>
      <c r="H21" s="8">
        <v>83.08</v>
      </c>
      <c r="I21" s="8">
        <v>2686.17</v>
      </c>
      <c r="J21" s="8">
        <v>1</v>
      </c>
      <c r="K21" s="8" t="s">
        <v>72</v>
      </c>
      <c r="L21" s="8"/>
      <c r="M21" s="13" t="s">
        <v>786</v>
      </c>
      <c r="N21" s="8"/>
      <c r="O21" s="8" t="s">
        <v>787</v>
      </c>
      <c r="P21" s="8" t="s">
        <v>788</v>
      </c>
    </row>
    <row r="22" s="1" customFormat="1" spans="1:16">
      <c r="A22" s="8">
        <v>21</v>
      </c>
      <c r="B22" s="8" t="s">
        <v>718</v>
      </c>
      <c r="C22" s="9" t="s">
        <v>789</v>
      </c>
      <c r="D22" s="10" t="s">
        <v>729</v>
      </c>
      <c r="E22" s="8" t="s">
        <v>163</v>
      </c>
      <c r="F22" s="8" t="s">
        <v>39</v>
      </c>
      <c r="G22" s="8">
        <v>4348.08</v>
      </c>
      <c r="H22" s="8">
        <v>247.59</v>
      </c>
      <c r="I22" s="8">
        <v>4100.49</v>
      </c>
      <c r="J22" s="8">
        <v>1</v>
      </c>
      <c r="K22" s="8" t="s">
        <v>72</v>
      </c>
      <c r="L22" s="8"/>
      <c r="M22" s="13" t="s">
        <v>772</v>
      </c>
      <c r="N22" s="8"/>
      <c r="O22" s="8" t="s">
        <v>790</v>
      </c>
      <c r="P22" s="8" t="s">
        <v>791</v>
      </c>
    </row>
    <row r="23" s="1" customFormat="1" spans="1:16">
      <c r="A23" s="8">
        <v>22</v>
      </c>
      <c r="B23" s="8" t="s">
        <v>775</v>
      </c>
      <c r="C23" s="9" t="s">
        <v>792</v>
      </c>
      <c r="D23" s="10" t="s">
        <v>720</v>
      </c>
      <c r="E23" s="8" t="s">
        <v>780</v>
      </c>
      <c r="F23" s="8" t="s">
        <v>39</v>
      </c>
      <c r="G23" s="8">
        <v>6701.09</v>
      </c>
      <c r="H23" s="8">
        <v>201.03</v>
      </c>
      <c r="I23" s="8">
        <v>6500.06</v>
      </c>
      <c r="J23" s="8">
        <v>1</v>
      </c>
      <c r="K23" s="8" t="s">
        <v>29</v>
      </c>
      <c r="L23" s="8"/>
      <c r="M23" s="13" t="s">
        <v>786</v>
      </c>
      <c r="N23" s="8"/>
      <c r="O23" s="8" t="s">
        <v>793</v>
      </c>
      <c r="P23" s="8" t="s">
        <v>794</v>
      </c>
    </row>
    <row r="24" s="1" customFormat="1" spans="1:16">
      <c r="A24" s="8">
        <v>23</v>
      </c>
      <c r="B24" s="8" t="s">
        <v>775</v>
      </c>
      <c r="C24" s="9" t="s">
        <v>795</v>
      </c>
      <c r="D24" s="10" t="s">
        <v>729</v>
      </c>
      <c r="E24" s="8" t="s">
        <v>303</v>
      </c>
      <c r="F24" s="8" t="s">
        <v>36</v>
      </c>
      <c r="G24" s="8">
        <v>6693.27</v>
      </c>
      <c r="H24" s="8">
        <v>200.8</v>
      </c>
      <c r="I24" s="8">
        <v>6492.47</v>
      </c>
      <c r="J24" s="8">
        <v>1</v>
      </c>
      <c r="K24" s="8" t="s">
        <v>72</v>
      </c>
      <c r="L24" s="8"/>
      <c r="M24" s="13">
        <v>0</v>
      </c>
      <c r="N24" s="8"/>
      <c r="O24" s="8" t="s">
        <v>796</v>
      </c>
      <c r="P24" s="8" t="s">
        <v>797</v>
      </c>
    </row>
    <row r="25" s="1" customFormat="1" spans="1:16">
      <c r="A25" s="8">
        <v>24</v>
      </c>
      <c r="B25" s="8" t="s">
        <v>798</v>
      </c>
      <c r="C25" s="9" t="s">
        <v>799</v>
      </c>
      <c r="D25" s="10" t="s">
        <v>729</v>
      </c>
      <c r="E25" s="8" t="s">
        <v>303</v>
      </c>
      <c r="F25" s="8" t="s">
        <v>36</v>
      </c>
      <c r="G25" s="8">
        <v>6397.57</v>
      </c>
      <c r="H25" s="8">
        <v>191.929999999999</v>
      </c>
      <c r="I25" s="8">
        <v>6205.64</v>
      </c>
      <c r="J25" s="8">
        <v>1</v>
      </c>
      <c r="K25" s="8" t="s">
        <v>72</v>
      </c>
      <c r="L25" s="8"/>
      <c r="M25" s="13">
        <v>0</v>
      </c>
      <c r="N25" s="8"/>
      <c r="O25" s="8" t="s">
        <v>800</v>
      </c>
      <c r="P25" s="8" t="s">
        <v>801</v>
      </c>
    </row>
    <row r="26" s="1" customFormat="1" spans="1:16">
      <c r="A26" s="8">
        <v>25</v>
      </c>
      <c r="B26" s="8" t="s">
        <v>798</v>
      </c>
      <c r="C26" s="9" t="s">
        <v>802</v>
      </c>
      <c r="D26" s="10" t="s">
        <v>729</v>
      </c>
      <c r="E26" s="8" t="s">
        <v>303</v>
      </c>
      <c r="F26" s="8" t="s">
        <v>36</v>
      </c>
      <c r="G26" s="8">
        <v>5398.71</v>
      </c>
      <c r="H26" s="8">
        <v>161.96</v>
      </c>
      <c r="I26" s="8">
        <v>5236.75</v>
      </c>
      <c r="J26" s="8">
        <v>1</v>
      </c>
      <c r="K26" s="8" t="s">
        <v>72</v>
      </c>
      <c r="L26" s="8"/>
      <c r="M26" s="13">
        <v>0</v>
      </c>
      <c r="N26" s="8"/>
      <c r="O26" s="8" t="s">
        <v>803</v>
      </c>
      <c r="P26" s="8" t="s">
        <v>804</v>
      </c>
    </row>
    <row r="27" s="1" customFormat="1" spans="1:16">
      <c r="A27" s="8">
        <v>26</v>
      </c>
      <c r="B27" s="8" t="s">
        <v>718</v>
      </c>
      <c r="C27" s="9" t="s">
        <v>805</v>
      </c>
      <c r="D27" s="10" t="s">
        <v>729</v>
      </c>
      <c r="E27" s="8" t="s">
        <v>303</v>
      </c>
      <c r="F27" s="8" t="s">
        <v>36</v>
      </c>
      <c r="G27" s="8">
        <v>5754.57</v>
      </c>
      <c r="H27" s="8">
        <v>172.64</v>
      </c>
      <c r="I27" s="8">
        <v>5581.93</v>
      </c>
      <c r="J27" s="8">
        <v>1</v>
      </c>
      <c r="K27" s="8" t="s">
        <v>72</v>
      </c>
      <c r="L27" s="8"/>
      <c r="M27" s="13">
        <v>0</v>
      </c>
      <c r="N27" s="8"/>
      <c r="O27" s="8" t="s">
        <v>806</v>
      </c>
      <c r="P27" s="8" t="s">
        <v>807</v>
      </c>
    </row>
    <row r="28" s="1" customFormat="1" spans="1:16">
      <c r="A28" s="8">
        <v>27</v>
      </c>
      <c r="B28" s="8" t="s">
        <v>718</v>
      </c>
      <c r="C28" s="9" t="s">
        <v>808</v>
      </c>
      <c r="D28" s="10" t="s">
        <v>720</v>
      </c>
      <c r="E28" s="8" t="s">
        <v>809</v>
      </c>
      <c r="F28" s="8" t="s">
        <v>36</v>
      </c>
      <c r="G28" s="8">
        <v>5626.74</v>
      </c>
      <c r="H28" s="8">
        <v>168.8</v>
      </c>
      <c r="I28" s="8">
        <v>5457.94</v>
      </c>
      <c r="J28" s="8">
        <v>1</v>
      </c>
      <c r="K28" s="8" t="s">
        <v>72</v>
      </c>
      <c r="L28" s="8"/>
      <c r="M28" s="13" t="s">
        <v>810</v>
      </c>
      <c r="N28" s="8"/>
      <c r="O28" s="8" t="s">
        <v>811</v>
      </c>
      <c r="P28" s="8" t="s">
        <v>812</v>
      </c>
    </row>
    <row r="29" s="1" customFormat="1" spans="1:16">
      <c r="A29" s="8">
        <v>28</v>
      </c>
      <c r="B29" s="8" t="s">
        <v>718</v>
      </c>
      <c r="C29" s="9" t="s">
        <v>813</v>
      </c>
      <c r="D29" s="10" t="s">
        <v>729</v>
      </c>
      <c r="E29" s="8" t="s">
        <v>303</v>
      </c>
      <c r="F29" s="8" t="s">
        <v>36</v>
      </c>
      <c r="G29" s="8">
        <v>7898.92</v>
      </c>
      <c r="H29" s="8">
        <v>555.82</v>
      </c>
      <c r="I29" s="8">
        <v>7343.1</v>
      </c>
      <c r="J29" s="8">
        <v>1</v>
      </c>
      <c r="K29" s="8" t="s">
        <v>72</v>
      </c>
      <c r="L29" s="8"/>
      <c r="M29" s="13" t="s">
        <v>389</v>
      </c>
      <c r="N29" s="8"/>
      <c r="O29" s="8" t="s">
        <v>814</v>
      </c>
      <c r="P29" s="8" t="s">
        <v>815</v>
      </c>
    </row>
    <row r="30" s="1" customFormat="1" spans="1:16">
      <c r="A30" s="8">
        <v>29</v>
      </c>
      <c r="B30" s="8" t="s">
        <v>718</v>
      </c>
      <c r="C30" s="9" t="s">
        <v>816</v>
      </c>
      <c r="D30" s="10" t="s">
        <v>729</v>
      </c>
      <c r="E30" s="8" t="s">
        <v>303</v>
      </c>
      <c r="F30" s="8" t="s">
        <v>36</v>
      </c>
      <c r="G30" s="8">
        <v>6268.53</v>
      </c>
      <c r="H30" s="8">
        <v>188.059999999999</v>
      </c>
      <c r="I30" s="8">
        <v>6080.47</v>
      </c>
      <c r="J30" s="8">
        <v>1</v>
      </c>
      <c r="K30" s="8" t="s">
        <v>72</v>
      </c>
      <c r="L30" s="8"/>
      <c r="M30" s="13" t="s">
        <v>389</v>
      </c>
      <c r="N30" s="8"/>
      <c r="O30" s="8" t="s">
        <v>817</v>
      </c>
      <c r="P30" s="8" t="s">
        <v>818</v>
      </c>
    </row>
    <row r="31" s="1" customFormat="1" spans="1:16">
      <c r="A31" s="8">
        <v>30</v>
      </c>
      <c r="B31" s="8" t="s">
        <v>718</v>
      </c>
      <c r="C31" s="9" t="s">
        <v>819</v>
      </c>
      <c r="D31" s="10" t="s">
        <v>720</v>
      </c>
      <c r="E31" s="8" t="s">
        <v>116</v>
      </c>
      <c r="F31" s="8" t="s">
        <v>36</v>
      </c>
      <c r="G31" s="8">
        <v>322.69</v>
      </c>
      <c r="H31" s="8">
        <v>9.68000000000001</v>
      </c>
      <c r="I31" s="8">
        <v>313.01</v>
      </c>
      <c r="J31" s="8">
        <v>1</v>
      </c>
      <c r="K31" s="8" t="s">
        <v>29</v>
      </c>
      <c r="L31" s="8"/>
      <c r="M31" s="13" t="s">
        <v>820</v>
      </c>
      <c r="N31" s="8"/>
      <c r="O31" s="8" t="s">
        <v>821</v>
      </c>
      <c r="P31" s="8" t="s">
        <v>822</v>
      </c>
    </row>
    <row r="32" s="1" customFormat="1" spans="1:16">
      <c r="A32" s="8">
        <v>31</v>
      </c>
      <c r="B32" s="8" t="s">
        <v>798</v>
      </c>
      <c r="C32" s="9" t="s">
        <v>823</v>
      </c>
      <c r="D32" s="10" t="s">
        <v>729</v>
      </c>
      <c r="E32" s="8" t="s">
        <v>163</v>
      </c>
      <c r="F32" s="8" t="s">
        <v>36</v>
      </c>
      <c r="G32" s="8">
        <v>4190.18</v>
      </c>
      <c r="H32" s="8">
        <v>125.71</v>
      </c>
      <c r="I32" s="8">
        <v>4064.47</v>
      </c>
      <c r="J32" s="8">
        <v>1</v>
      </c>
      <c r="K32" s="8" t="s">
        <v>72</v>
      </c>
      <c r="L32" s="8"/>
      <c r="M32" s="13">
        <v>0</v>
      </c>
      <c r="N32" s="8"/>
      <c r="O32" s="8" t="s">
        <v>824</v>
      </c>
      <c r="P32" s="8" t="s">
        <v>825</v>
      </c>
    </row>
    <row r="33" s="1" customFormat="1" spans="1:16">
      <c r="A33" s="8">
        <v>32</v>
      </c>
      <c r="B33" s="8" t="s">
        <v>718</v>
      </c>
      <c r="C33" s="9" t="s">
        <v>826</v>
      </c>
      <c r="D33" s="10" t="s">
        <v>720</v>
      </c>
      <c r="E33" s="8" t="s">
        <v>116</v>
      </c>
      <c r="F33" s="8" t="s">
        <v>36</v>
      </c>
      <c r="G33" s="8">
        <v>257.5</v>
      </c>
      <c r="H33" s="8">
        <v>7.72999999999999</v>
      </c>
      <c r="I33" s="8">
        <v>249.77</v>
      </c>
      <c r="J33" s="8">
        <v>1</v>
      </c>
      <c r="K33" s="8" t="s">
        <v>29</v>
      </c>
      <c r="L33" s="8"/>
      <c r="M33" s="13" t="s">
        <v>118</v>
      </c>
      <c r="N33" s="8"/>
      <c r="O33" s="8" t="s">
        <v>827</v>
      </c>
      <c r="P33" s="8" t="s">
        <v>828</v>
      </c>
    </row>
    <row r="34" s="1" customFormat="1" spans="1:16">
      <c r="A34" s="8">
        <v>33</v>
      </c>
      <c r="B34" s="8" t="s">
        <v>718</v>
      </c>
      <c r="C34" s="9" t="s">
        <v>829</v>
      </c>
      <c r="D34" s="10" t="s">
        <v>729</v>
      </c>
      <c r="E34" s="8" t="s">
        <v>303</v>
      </c>
      <c r="F34" s="8" t="s">
        <v>36</v>
      </c>
      <c r="G34" s="8">
        <v>6180.47</v>
      </c>
      <c r="H34" s="8">
        <v>185.41</v>
      </c>
      <c r="I34" s="8">
        <v>5995.06</v>
      </c>
      <c r="J34" s="8">
        <v>1</v>
      </c>
      <c r="K34" s="8" t="s">
        <v>72</v>
      </c>
      <c r="L34" s="8"/>
      <c r="M34" s="13" t="s">
        <v>389</v>
      </c>
      <c r="N34" s="8"/>
      <c r="O34" s="8" t="s">
        <v>830</v>
      </c>
      <c r="P34" s="8" t="s">
        <v>831</v>
      </c>
    </row>
    <row r="35" s="1" customFormat="1" spans="1:16">
      <c r="A35" s="8">
        <v>34</v>
      </c>
      <c r="B35" s="8" t="s">
        <v>718</v>
      </c>
      <c r="C35" s="9" t="s">
        <v>832</v>
      </c>
      <c r="D35" s="10" t="s">
        <v>720</v>
      </c>
      <c r="E35" s="8" t="s">
        <v>809</v>
      </c>
      <c r="F35" s="8" t="s">
        <v>36</v>
      </c>
      <c r="G35" s="8">
        <v>3615.43</v>
      </c>
      <c r="H35" s="8">
        <v>108.46</v>
      </c>
      <c r="I35" s="8">
        <v>3506.97</v>
      </c>
      <c r="J35" s="8">
        <v>1</v>
      </c>
      <c r="K35" s="8" t="s">
        <v>72</v>
      </c>
      <c r="L35" s="8"/>
      <c r="M35" s="13" t="s">
        <v>833</v>
      </c>
      <c r="N35" s="8"/>
      <c r="O35" s="8" t="s">
        <v>834</v>
      </c>
      <c r="P35" s="8" t="s">
        <v>835</v>
      </c>
    </row>
    <row r="36" s="1" customFormat="1" spans="1:16">
      <c r="A36" s="8">
        <v>35</v>
      </c>
      <c r="B36" s="8" t="s">
        <v>798</v>
      </c>
      <c r="C36" s="9" t="s">
        <v>836</v>
      </c>
      <c r="D36" s="10" t="s">
        <v>729</v>
      </c>
      <c r="E36" s="8" t="s">
        <v>303</v>
      </c>
      <c r="F36" s="8" t="s">
        <v>36</v>
      </c>
      <c r="G36" s="8">
        <v>8690.31</v>
      </c>
      <c r="H36" s="8">
        <v>260.709999999999</v>
      </c>
      <c r="I36" s="8">
        <v>8429.6</v>
      </c>
      <c r="J36" s="8">
        <v>1</v>
      </c>
      <c r="K36" s="8" t="s">
        <v>72</v>
      </c>
      <c r="L36" s="8"/>
      <c r="M36" s="13" t="s">
        <v>837</v>
      </c>
      <c r="N36" s="8"/>
      <c r="O36" s="8" t="s">
        <v>838</v>
      </c>
      <c r="P36" s="8" t="s">
        <v>839</v>
      </c>
    </row>
    <row r="37" s="1" customFormat="1" spans="1:16">
      <c r="A37" s="8">
        <v>36</v>
      </c>
      <c r="B37" s="8" t="s">
        <v>775</v>
      </c>
      <c r="C37" s="9" t="s">
        <v>840</v>
      </c>
      <c r="D37" s="10" t="s">
        <v>729</v>
      </c>
      <c r="E37" s="8" t="s">
        <v>303</v>
      </c>
      <c r="F37" s="8" t="s">
        <v>36</v>
      </c>
      <c r="G37" s="8">
        <v>9446.24</v>
      </c>
      <c r="H37" s="8">
        <v>283.39</v>
      </c>
      <c r="I37" s="8">
        <v>9162.85</v>
      </c>
      <c r="J37" s="8">
        <v>1</v>
      </c>
      <c r="K37" s="8" t="s">
        <v>72</v>
      </c>
      <c r="L37" s="8"/>
      <c r="M37" s="13">
        <v>0</v>
      </c>
      <c r="N37" s="8"/>
      <c r="O37" s="8" t="s">
        <v>841</v>
      </c>
      <c r="P37" s="8" t="s">
        <v>842</v>
      </c>
    </row>
    <row r="38" s="1" customFormat="1" spans="1:16">
      <c r="A38" s="8">
        <v>37</v>
      </c>
      <c r="B38" s="8" t="s">
        <v>775</v>
      </c>
      <c r="C38" s="9" t="s">
        <v>843</v>
      </c>
      <c r="D38" s="10" t="s">
        <v>729</v>
      </c>
      <c r="E38" s="8" t="s">
        <v>69</v>
      </c>
      <c r="F38" s="8" t="s">
        <v>69</v>
      </c>
      <c r="G38" s="8">
        <v>280.13</v>
      </c>
      <c r="H38" s="8">
        <v>232.63</v>
      </c>
      <c r="I38" s="8">
        <v>47.5</v>
      </c>
      <c r="J38" s="8">
        <v>1</v>
      </c>
      <c r="K38" s="8" t="s">
        <v>72</v>
      </c>
      <c r="L38" s="14"/>
      <c r="M38" s="13" t="s">
        <v>465</v>
      </c>
      <c r="N38" s="14"/>
      <c r="O38" s="8" t="s">
        <v>844</v>
      </c>
      <c r="P38" s="8" t="s">
        <v>845</v>
      </c>
    </row>
    <row r="39" s="1" customFormat="1" spans="1:17">
      <c r="A39" s="8">
        <v>38</v>
      </c>
      <c r="B39" s="8" t="s">
        <v>718</v>
      </c>
      <c r="C39" s="9" t="s">
        <v>846</v>
      </c>
      <c r="D39" s="10" t="s">
        <v>720</v>
      </c>
      <c r="E39" s="8" t="s">
        <v>80</v>
      </c>
      <c r="F39" s="8" t="s">
        <v>80</v>
      </c>
      <c r="G39" s="8">
        <v>8955.33</v>
      </c>
      <c r="H39" s="8">
        <v>268.66</v>
      </c>
      <c r="I39" s="8">
        <v>8686.67</v>
      </c>
      <c r="J39" s="8">
        <v>1</v>
      </c>
      <c r="K39" s="8" t="s">
        <v>29</v>
      </c>
      <c r="L39" s="14"/>
      <c r="M39" s="13" t="s">
        <v>847</v>
      </c>
      <c r="N39" s="14"/>
      <c r="O39" s="8" t="s">
        <v>848</v>
      </c>
      <c r="P39" s="8" t="s">
        <v>849</v>
      </c>
      <c r="Q39" s="15"/>
    </row>
    <row r="40" s="1" customFormat="1" spans="1:17">
      <c r="A40" s="8">
        <v>39</v>
      </c>
      <c r="B40" s="8" t="s">
        <v>718</v>
      </c>
      <c r="C40" s="9" t="s">
        <v>850</v>
      </c>
      <c r="D40" s="10" t="s">
        <v>720</v>
      </c>
      <c r="E40" s="8" t="s">
        <v>80</v>
      </c>
      <c r="F40" s="8" t="s">
        <v>80</v>
      </c>
      <c r="G40" s="8">
        <v>1000.8</v>
      </c>
      <c r="H40" s="8">
        <v>30.02</v>
      </c>
      <c r="I40" s="8">
        <v>970.78</v>
      </c>
      <c r="J40" s="8">
        <v>1</v>
      </c>
      <c r="K40" s="8" t="s">
        <v>29</v>
      </c>
      <c r="L40" s="14"/>
      <c r="M40" s="13" t="s">
        <v>851</v>
      </c>
      <c r="N40" s="14"/>
      <c r="O40" s="8" t="s">
        <v>852</v>
      </c>
      <c r="P40" s="8" t="s">
        <v>853</v>
      </c>
      <c r="Q40" s="15"/>
    </row>
    <row r="41" s="1" customFormat="1" spans="1:17">
      <c r="A41" s="8">
        <v>40</v>
      </c>
      <c r="B41" s="8" t="s">
        <v>718</v>
      </c>
      <c r="C41" s="9" t="s">
        <v>854</v>
      </c>
      <c r="D41" s="10" t="s">
        <v>720</v>
      </c>
      <c r="E41" s="8" t="s">
        <v>80</v>
      </c>
      <c r="F41" s="8" t="s">
        <v>80</v>
      </c>
      <c r="G41" s="8">
        <v>899.35</v>
      </c>
      <c r="H41" s="8">
        <v>26.98</v>
      </c>
      <c r="I41" s="8">
        <v>872.37</v>
      </c>
      <c r="J41" s="8">
        <v>1</v>
      </c>
      <c r="K41" s="8" t="s">
        <v>29</v>
      </c>
      <c r="L41" s="14"/>
      <c r="M41" s="13" t="s">
        <v>855</v>
      </c>
      <c r="N41" s="14"/>
      <c r="O41" s="8" t="s">
        <v>856</v>
      </c>
      <c r="P41" s="8" t="s">
        <v>857</v>
      </c>
      <c r="Q41" s="15"/>
    </row>
    <row r="42" s="1" customFormat="1" spans="1:17">
      <c r="A42" s="8">
        <v>41</v>
      </c>
      <c r="B42" s="8" t="s">
        <v>775</v>
      </c>
      <c r="C42" s="9" t="s">
        <v>858</v>
      </c>
      <c r="D42" s="10" t="s">
        <v>720</v>
      </c>
      <c r="E42" s="8" t="s">
        <v>80</v>
      </c>
      <c r="F42" s="8" t="s">
        <v>80</v>
      </c>
      <c r="G42" s="8">
        <v>1073.95</v>
      </c>
      <c r="H42" s="8">
        <v>32.22</v>
      </c>
      <c r="I42" s="8">
        <v>1041.73</v>
      </c>
      <c r="J42" s="8">
        <v>1</v>
      </c>
      <c r="K42" s="8" t="s">
        <v>29</v>
      </c>
      <c r="L42" s="14"/>
      <c r="M42" s="13" t="s">
        <v>859</v>
      </c>
      <c r="N42" s="14"/>
      <c r="O42" s="8" t="s">
        <v>860</v>
      </c>
      <c r="P42" s="8" t="s">
        <v>861</v>
      </c>
      <c r="Q42" s="15"/>
    </row>
    <row r="43" s="1" customFormat="1" spans="1:17">
      <c r="A43" s="8">
        <v>42</v>
      </c>
      <c r="B43" s="8" t="s">
        <v>718</v>
      </c>
      <c r="C43" s="9" t="s">
        <v>862</v>
      </c>
      <c r="D43" s="10" t="s">
        <v>720</v>
      </c>
      <c r="E43" s="8" t="s">
        <v>80</v>
      </c>
      <c r="F43" s="8" t="s">
        <v>80</v>
      </c>
      <c r="G43" s="8">
        <v>899.35</v>
      </c>
      <c r="H43" s="8">
        <v>26.98</v>
      </c>
      <c r="I43" s="8">
        <v>872.37</v>
      </c>
      <c r="J43" s="8">
        <v>1</v>
      </c>
      <c r="K43" s="8" t="s">
        <v>29</v>
      </c>
      <c r="L43" s="14"/>
      <c r="M43" s="13" t="s">
        <v>863</v>
      </c>
      <c r="N43" s="14"/>
      <c r="O43" s="8" t="s">
        <v>864</v>
      </c>
      <c r="P43" s="8" t="s">
        <v>865</v>
      </c>
      <c r="Q43" s="15"/>
    </row>
    <row r="44" s="1" customFormat="1" spans="1:17">
      <c r="A44" s="8">
        <v>43</v>
      </c>
      <c r="B44" s="8" t="s">
        <v>718</v>
      </c>
      <c r="C44" s="9" t="s">
        <v>866</v>
      </c>
      <c r="D44" s="10" t="s">
        <v>720</v>
      </c>
      <c r="E44" s="8" t="s">
        <v>80</v>
      </c>
      <c r="F44" s="8" t="s">
        <v>80</v>
      </c>
      <c r="G44" s="8">
        <v>10327.41</v>
      </c>
      <c r="H44" s="8">
        <v>309.82</v>
      </c>
      <c r="I44" s="8">
        <v>10017.59</v>
      </c>
      <c r="J44" s="8">
        <v>1</v>
      </c>
      <c r="K44" s="8" t="s">
        <v>29</v>
      </c>
      <c r="L44" s="14"/>
      <c r="M44" s="13" t="s">
        <v>867</v>
      </c>
      <c r="N44" s="14"/>
      <c r="O44" s="8" t="s">
        <v>868</v>
      </c>
      <c r="P44" s="8" t="s">
        <v>869</v>
      </c>
      <c r="Q44" s="15"/>
    </row>
    <row r="45" s="1" customFormat="1" spans="1:17">
      <c r="A45" s="8">
        <v>44</v>
      </c>
      <c r="B45" s="8" t="s">
        <v>718</v>
      </c>
      <c r="C45" s="9" t="s">
        <v>870</v>
      </c>
      <c r="D45" s="10" t="s">
        <v>720</v>
      </c>
      <c r="E45" s="8" t="s">
        <v>80</v>
      </c>
      <c r="F45" s="8" t="s">
        <v>80</v>
      </c>
      <c r="G45" s="8">
        <v>899.35</v>
      </c>
      <c r="H45" s="8">
        <v>26.98</v>
      </c>
      <c r="I45" s="8">
        <v>872.37</v>
      </c>
      <c r="J45" s="8">
        <v>1</v>
      </c>
      <c r="K45" s="8" t="s">
        <v>29</v>
      </c>
      <c r="L45" s="14"/>
      <c r="M45" s="13" t="s">
        <v>721</v>
      </c>
      <c r="N45" s="14"/>
      <c r="O45" s="8" t="s">
        <v>871</v>
      </c>
      <c r="P45" s="8" t="s">
        <v>872</v>
      </c>
      <c r="Q45" s="15"/>
    </row>
    <row r="46" s="1" customFormat="1" spans="1:17">
      <c r="A46" s="8">
        <v>45</v>
      </c>
      <c r="B46" s="8" t="s">
        <v>718</v>
      </c>
      <c r="C46" s="9" t="s">
        <v>873</v>
      </c>
      <c r="D46" s="10" t="s">
        <v>720</v>
      </c>
      <c r="E46" s="8" t="s">
        <v>80</v>
      </c>
      <c r="F46" s="8" t="s">
        <v>80</v>
      </c>
      <c r="G46" s="8">
        <v>898.2</v>
      </c>
      <c r="H46" s="8">
        <v>26.95</v>
      </c>
      <c r="I46" s="8">
        <v>871.25</v>
      </c>
      <c r="J46" s="8">
        <v>1</v>
      </c>
      <c r="K46" s="8" t="s">
        <v>29</v>
      </c>
      <c r="L46" s="14"/>
      <c r="M46" s="13" t="s">
        <v>874</v>
      </c>
      <c r="N46" s="14"/>
      <c r="O46" s="8" t="s">
        <v>875</v>
      </c>
      <c r="P46" s="8" t="s">
        <v>876</v>
      </c>
      <c r="Q46" s="15"/>
    </row>
    <row r="47" s="1" customFormat="1" spans="1:17">
      <c r="A47" s="8">
        <v>46</v>
      </c>
      <c r="B47" s="8" t="s">
        <v>718</v>
      </c>
      <c r="C47" s="9" t="s">
        <v>877</v>
      </c>
      <c r="D47" s="10" t="s">
        <v>720</v>
      </c>
      <c r="E47" s="8" t="s">
        <v>80</v>
      </c>
      <c r="F47" s="8" t="s">
        <v>80</v>
      </c>
      <c r="G47" s="8">
        <v>898.2</v>
      </c>
      <c r="H47" s="8">
        <v>26.95</v>
      </c>
      <c r="I47" s="8">
        <v>871.25</v>
      </c>
      <c r="J47" s="8">
        <v>1</v>
      </c>
      <c r="K47" s="8" t="s">
        <v>29</v>
      </c>
      <c r="L47" s="14"/>
      <c r="M47" s="13" t="s">
        <v>878</v>
      </c>
      <c r="N47" s="14"/>
      <c r="O47" s="8" t="s">
        <v>879</v>
      </c>
      <c r="P47" s="8" t="s">
        <v>880</v>
      </c>
      <c r="Q47" s="15"/>
    </row>
    <row r="48" s="1" customFormat="1" spans="1:17">
      <c r="A48" s="8">
        <v>47</v>
      </c>
      <c r="B48" s="8" t="s">
        <v>718</v>
      </c>
      <c r="C48" s="9" t="s">
        <v>881</v>
      </c>
      <c r="D48" s="10" t="s">
        <v>729</v>
      </c>
      <c r="E48" s="8" t="s">
        <v>34</v>
      </c>
      <c r="F48" s="8" t="s">
        <v>80</v>
      </c>
      <c r="G48" s="8">
        <v>9216.55</v>
      </c>
      <c r="H48" s="8">
        <v>276.5</v>
      </c>
      <c r="I48" s="8">
        <v>8940.05</v>
      </c>
      <c r="J48" s="8">
        <v>1</v>
      </c>
      <c r="K48" s="8" t="s">
        <v>72</v>
      </c>
      <c r="L48" s="14"/>
      <c r="M48" s="13">
        <v>0</v>
      </c>
      <c r="N48" s="14"/>
      <c r="O48" s="8" t="s">
        <v>882</v>
      </c>
      <c r="P48" s="8" t="s">
        <v>883</v>
      </c>
      <c r="Q48" s="15"/>
    </row>
    <row r="49" s="1" customFormat="1" spans="1:17">
      <c r="A49" s="8">
        <v>48</v>
      </c>
      <c r="B49" s="8" t="s">
        <v>718</v>
      </c>
      <c r="C49" s="9" t="s">
        <v>884</v>
      </c>
      <c r="D49" s="10" t="s">
        <v>720</v>
      </c>
      <c r="E49" s="8" t="s">
        <v>80</v>
      </c>
      <c r="F49" s="8" t="s">
        <v>80</v>
      </c>
      <c r="G49" s="8">
        <v>503.7</v>
      </c>
      <c r="H49" s="8">
        <v>15.11</v>
      </c>
      <c r="I49" s="8">
        <v>488.59</v>
      </c>
      <c r="J49" s="8">
        <v>1</v>
      </c>
      <c r="K49" s="8" t="s">
        <v>29</v>
      </c>
      <c r="L49" s="14"/>
      <c r="M49" s="13" t="s">
        <v>885</v>
      </c>
      <c r="N49" s="14"/>
      <c r="O49" s="8" t="s">
        <v>886</v>
      </c>
      <c r="P49" s="8" t="s">
        <v>887</v>
      </c>
      <c r="Q49" s="15"/>
    </row>
    <row r="50" s="1" customFormat="1" spans="1:17">
      <c r="A50" s="8">
        <v>49</v>
      </c>
      <c r="B50" s="8" t="s">
        <v>718</v>
      </c>
      <c r="C50" s="9" t="s">
        <v>888</v>
      </c>
      <c r="D50" s="10" t="s">
        <v>729</v>
      </c>
      <c r="E50" s="8" t="s">
        <v>34</v>
      </c>
      <c r="F50" s="8" t="s">
        <v>80</v>
      </c>
      <c r="G50" s="8">
        <v>8148.71</v>
      </c>
      <c r="H50" s="8">
        <v>244.46</v>
      </c>
      <c r="I50" s="8">
        <v>7904.25</v>
      </c>
      <c r="J50" s="8">
        <v>1</v>
      </c>
      <c r="K50" s="8" t="s">
        <v>72</v>
      </c>
      <c r="L50" s="14"/>
      <c r="M50" s="13" t="s">
        <v>889</v>
      </c>
      <c r="N50" s="14"/>
      <c r="O50" s="8" t="s">
        <v>890</v>
      </c>
      <c r="P50" s="8" t="s">
        <v>891</v>
      </c>
      <c r="Q50" s="15"/>
    </row>
    <row r="51" s="1" customFormat="1" spans="1:16">
      <c r="A51" s="8">
        <v>50</v>
      </c>
      <c r="B51" s="8" t="s">
        <v>718</v>
      </c>
      <c r="C51" s="9" t="s">
        <v>892</v>
      </c>
      <c r="D51" s="10" t="s">
        <v>720</v>
      </c>
      <c r="E51" s="8" t="s">
        <v>80</v>
      </c>
      <c r="F51" s="8" t="s">
        <v>80</v>
      </c>
      <c r="G51" s="8">
        <v>898.2</v>
      </c>
      <c r="H51" s="8">
        <v>26.95</v>
      </c>
      <c r="I51" s="8">
        <v>871.25</v>
      </c>
      <c r="J51" s="8">
        <v>1</v>
      </c>
      <c r="K51" s="8" t="s">
        <v>29</v>
      </c>
      <c r="L51" s="14"/>
      <c r="M51" s="13" t="s">
        <v>874</v>
      </c>
      <c r="N51" s="14"/>
      <c r="O51" s="8" t="s">
        <v>893</v>
      </c>
      <c r="P51" s="8" t="s">
        <v>894</v>
      </c>
    </row>
    <row r="52" s="1" customFormat="1" spans="1:16">
      <c r="A52" s="8">
        <v>51</v>
      </c>
      <c r="B52" s="8" t="s">
        <v>718</v>
      </c>
      <c r="C52" s="11" t="s">
        <v>895</v>
      </c>
      <c r="D52" s="10" t="s">
        <v>720</v>
      </c>
      <c r="E52" s="8" t="s">
        <v>80</v>
      </c>
      <c r="F52" s="8" t="s">
        <v>80</v>
      </c>
      <c r="G52" s="8">
        <v>899.35</v>
      </c>
      <c r="H52" s="8">
        <v>26.98</v>
      </c>
      <c r="I52" s="8">
        <v>872.37</v>
      </c>
      <c r="J52" s="8">
        <v>1</v>
      </c>
      <c r="K52" s="8" t="s">
        <v>29</v>
      </c>
      <c r="L52" s="14"/>
      <c r="M52" s="13" t="s">
        <v>867</v>
      </c>
      <c r="N52" s="14"/>
      <c r="O52" s="8" t="s">
        <v>896</v>
      </c>
      <c r="P52" s="8" t="s">
        <v>897</v>
      </c>
    </row>
    <row r="53" s="1" customFormat="1" spans="1:16">
      <c r="A53" s="8">
        <v>52</v>
      </c>
      <c r="B53" s="8" t="s">
        <v>718</v>
      </c>
      <c r="C53" s="11" t="s">
        <v>898</v>
      </c>
      <c r="D53" s="10" t="s">
        <v>720</v>
      </c>
      <c r="E53" s="8" t="s">
        <v>80</v>
      </c>
      <c r="F53" s="8" t="s">
        <v>80</v>
      </c>
      <c r="G53" s="8">
        <v>899.35</v>
      </c>
      <c r="H53" s="8">
        <v>26.98</v>
      </c>
      <c r="I53" s="8">
        <v>872.37</v>
      </c>
      <c r="J53" s="8">
        <v>1</v>
      </c>
      <c r="K53" s="8" t="s">
        <v>29</v>
      </c>
      <c r="L53" s="14"/>
      <c r="M53" s="13" t="s">
        <v>899</v>
      </c>
      <c r="N53" s="14"/>
      <c r="O53" s="8" t="s">
        <v>900</v>
      </c>
      <c r="P53" s="8" t="s">
        <v>901</v>
      </c>
    </row>
    <row r="54" s="1" customFormat="1" spans="1:16">
      <c r="A54" s="8">
        <v>53</v>
      </c>
      <c r="B54" s="8" t="s">
        <v>718</v>
      </c>
      <c r="C54" s="11" t="s">
        <v>902</v>
      </c>
      <c r="D54" s="10" t="s">
        <v>720</v>
      </c>
      <c r="E54" s="8" t="s">
        <v>80</v>
      </c>
      <c r="F54" s="8" t="s">
        <v>80</v>
      </c>
      <c r="G54" s="8">
        <v>899.35</v>
      </c>
      <c r="H54" s="8">
        <v>26.98</v>
      </c>
      <c r="I54" s="8">
        <v>872.37</v>
      </c>
      <c r="J54" s="8">
        <v>1</v>
      </c>
      <c r="K54" s="8" t="s">
        <v>29</v>
      </c>
      <c r="L54" s="14"/>
      <c r="M54" s="13" t="s">
        <v>867</v>
      </c>
      <c r="N54" s="14"/>
      <c r="O54" s="8" t="s">
        <v>903</v>
      </c>
      <c r="P54" s="8" t="s">
        <v>904</v>
      </c>
    </row>
    <row r="55" s="1" customFormat="1" spans="1:16">
      <c r="A55" s="8">
        <v>54</v>
      </c>
      <c r="B55" s="8" t="s">
        <v>718</v>
      </c>
      <c r="C55" s="9" t="s">
        <v>905</v>
      </c>
      <c r="D55" s="10" t="s">
        <v>720</v>
      </c>
      <c r="E55" s="8" t="s">
        <v>80</v>
      </c>
      <c r="F55" s="8" t="s">
        <v>80</v>
      </c>
      <c r="G55" s="8">
        <v>899.35</v>
      </c>
      <c r="H55" s="8">
        <v>26.98</v>
      </c>
      <c r="I55" s="8">
        <v>872.37</v>
      </c>
      <c r="J55" s="8">
        <v>1</v>
      </c>
      <c r="K55" s="8" t="s">
        <v>29</v>
      </c>
      <c r="L55" s="14"/>
      <c r="M55" s="13" t="s">
        <v>867</v>
      </c>
      <c r="N55" s="14"/>
      <c r="O55" s="8" t="s">
        <v>906</v>
      </c>
      <c r="P55" s="8" t="s">
        <v>907</v>
      </c>
    </row>
    <row r="56" s="1" customFormat="1" spans="1:16">
      <c r="A56" s="8">
        <v>55</v>
      </c>
      <c r="B56" s="8" t="s">
        <v>718</v>
      </c>
      <c r="C56" s="9" t="s">
        <v>908</v>
      </c>
      <c r="D56" s="10" t="s">
        <v>720</v>
      </c>
      <c r="E56" s="8" t="s">
        <v>80</v>
      </c>
      <c r="F56" s="8" t="s">
        <v>80</v>
      </c>
      <c r="G56" s="8">
        <v>899.35</v>
      </c>
      <c r="H56" s="8">
        <v>26.98</v>
      </c>
      <c r="I56" s="8">
        <v>872.37</v>
      </c>
      <c r="J56" s="8">
        <v>1</v>
      </c>
      <c r="K56" s="8" t="s">
        <v>29</v>
      </c>
      <c r="L56" s="14"/>
      <c r="M56" s="13" t="s">
        <v>899</v>
      </c>
      <c r="N56" s="14"/>
      <c r="O56" s="8" t="s">
        <v>909</v>
      </c>
      <c r="P56" s="8" t="s">
        <v>910</v>
      </c>
    </row>
    <row r="57" s="1" customFormat="1" spans="1:16">
      <c r="A57" s="8">
        <v>56</v>
      </c>
      <c r="B57" s="8" t="s">
        <v>718</v>
      </c>
      <c r="C57" s="9" t="s">
        <v>911</v>
      </c>
      <c r="D57" s="10" t="s">
        <v>720</v>
      </c>
      <c r="E57" s="8" t="s">
        <v>80</v>
      </c>
      <c r="F57" s="8" t="s">
        <v>80</v>
      </c>
      <c r="G57" s="8">
        <v>899.35</v>
      </c>
      <c r="H57" s="8">
        <v>26.98</v>
      </c>
      <c r="I57" s="8">
        <v>872.37</v>
      </c>
      <c r="J57" s="8">
        <v>1</v>
      </c>
      <c r="K57" s="8" t="s">
        <v>29</v>
      </c>
      <c r="L57" s="14"/>
      <c r="M57" s="13" t="s">
        <v>912</v>
      </c>
      <c r="N57" s="14"/>
      <c r="O57" s="8" t="s">
        <v>913</v>
      </c>
      <c r="P57" s="8" t="s">
        <v>914</v>
      </c>
    </row>
    <row r="58" s="1" customFormat="1" spans="1:16">
      <c r="A58" s="8">
        <v>57</v>
      </c>
      <c r="B58" s="8" t="s">
        <v>718</v>
      </c>
      <c r="C58" s="9" t="s">
        <v>915</v>
      </c>
      <c r="D58" s="10" t="s">
        <v>720</v>
      </c>
      <c r="E58" s="8" t="s">
        <v>80</v>
      </c>
      <c r="F58" s="8" t="s">
        <v>80</v>
      </c>
      <c r="G58" s="8">
        <v>899.35</v>
      </c>
      <c r="H58" s="8">
        <v>26.98</v>
      </c>
      <c r="I58" s="8">
        <v>872.37</v>
      </c>
      <c r="J58" s="8">
        <v>1</v>
      </c>
      <c r="K58" s="8" t="s">
        <v>29</v>
      </c>
      <c r="L58" s="14"/>
      <c r="M58" s="13" t="s">
        <v>863</v>
      </c>
      <c r="N58" s="14"/>
      <c r="O58" s="8" t="s">
        <v>916</v>
      </c>
      <c r="P58" s="8" t="s">
        <v>917</v>
      </c>
    </row>
    <row r="59" s="1" customFormat="1" spans="1:16">
      <c r="A59" s="8">
        <v>58</v>
      </c>
      <c r="B59" s="8" t="s">
        <v>718</v>
      </c>
      <c r="C59" s="9" t="s">
        <v>918</v>
      </c>
      <c r="D59" s="10" t="s">
        <v>720</v>
      </c>
      <c r="E59" s="8" t="s">
        <v>80</v>
      </c>
      <c r="F59" s="8" t="s">
        <v>80</v>
      </c>
      <c r="G59" s="8">
        <v>637.2</v>
      </c>
      <c r="H59" s="8">
        <v>19.12</v>
      </c>
      <c r="I59" s="8">
        <v>618.08</v>
      </c>
      <c r="J59" s="8">
        <v>1</v>
      </c>
      <c r="K59" s="8" t="s">
        <v>29</v>
      </c>
      <c r="L59" s="14"/>
      <c r="M59" s="13" t="s">
        <v>867</v>
      </c>
      <c r="N59" s="14"/>
      <c r="O59" s="8" t="s">
        <v>919</v>
      </c>
      <c r="P59" s="8" t="s">
        <v>920</v>
      </c>
    </row>
    <row r="60" s="1" customFormat="1" spans="1:16">
      <c r="A60" s="8">
        <v>59</v>
      </c>
      <c r="B60" s="8" t="s">
        <v>718</v>
      </c>
      <c r="C60" s="9" t="s">
        <v>921</v>
      </c>
      <c r="D60" s="10" t="s">
        <v>720</v>
      </c>
      <c r="E60" s="8" t="s">
        <v>80</v>
      </c>
      <c r="F60" s="8" t="s">
        <v>80</v>
      </c>
      <c r="G60" s="8">
        <v>899.35</v>
      </c>
      <c r="H60" s="8">
        <v>26.98</v>
      </c>
      <c r="I60" s="8">
        <v>872.37</v>
      </c>
      <c r="J60" s="8">
        <v>1</v>
      </c>
      <c r="K60" s="8" t="s">
        <v>29</v>
      </c>
      <c r="L60" s="14"/>
      <c r="M60" s="13" t="s">
        <v>855</v>
      </c>
      <c r="N60" s="14"/>
      <c r="O60" s="8" t="s">
        <v>922</v>
      </c>
      <c r="P60" s="8" t="s">
        <v>923</v>
      </c>
    </row>
    <row r="61" s="1" customFormat="1" spans="1:16">
      <c r="A61" s="8">
        <v>60</v>
      </c>
      <c r="B61" s="8" t="s">
        <v>718</v>
      </c>
      <c r="C61" s="9" t="s">
        <v>924</v>
      </c>
      <c r="D61" s="10" t="s">
        <v>720</v>
      </c>
      <c r="E61" s="8" t="s">
        <v>80</v>
      </c>
      <c r="F61" s="8" t="s">
        <v>80</v>
      </c>
      <c r="G61" s="8">
        <v>1239.55</v>
      </c>
      <c r="H61" s="8">
        <v>37.1900000000001</v>
      </c>
      <c r="I61" s="8">
        <v>1202.36</v>
      </c>
      <c r="J61" s="8">
        <v>1</v>
      </c>
      <c r="K61" s="8" t="s">
        <v>29</v>
      </c>
      <c r="L61" s="14"/>
      <c r="M61" s="13" t="s">
        <v>925</v>
      </c>
      <c r="N61" s="14"/>
      <c r="O61" s="8" t="s">
        <v>926</v>
      </c>
      <c r="P61" s="8" t="s">
        <v>927</v>
      </c>
    </row>
    <row r="62" s="1" customFormat="1" spans="1:16">
      <c r="A62" s="8">
        <v>61</v>
      </c>
      <c r="B62" s="8" t="s">
        <v>718</v>
      </c>
      <c r="C62" s="9" t="s">
        <v>928</v>
      </c>
      <c r="D62" s="10" t="s">
        <v>720</v>
      </c>
      <c r="E62" s="8" t="s">
        <v>80</v>
      </c>
      <c r="F62" s="8" t="s">
        <v>80</v>
      </c>
      <c r="G62" s="8">
        <v>1603.8</v>
      </c>
      <c r="H62" s="8">
        <v>48.1099999999999</v>
      </c>
      <c r="I62" s="8">
        <v>1555.69</v>
      </c>
      <c r="J62" s="8">
        <v>1</v>
      </c>
      <c r="K62" s="8" t="s">
        <v>29</v>
      </c>
      <c r="L62" s="14"/>
      <c r="M62" s="13" t="s">
        <v>855</v>
      </c>
      <c r="N62" s="14"/>
      <c r="O62" s="8" t="s">
        <v>929</v>
      </c>
      <c r="P62" s="8" t="s">
        <v>930</v>
      </c>
    </row>
    <row r="63" s="1" customFormat="1" spans="1:16">
      <c r="A63" s="8">
        <v>62</v>
      </c>
      <c r="B63" s="8" t="s">
        <v>718</v>
      </c>
      <c r="C63" s="9" t="s">
        <v>931</v>
      </c>
      <c r="D63" s="10" t="s">
        <v>720</v>
      </c>
      <c r="E63" s="8" t="s">
        <v>80</v>
      </c>
      <c r="F63" s="8" t="s">
        <v>80</v>
      </c>
      <c r="G63" s="8">
        <v>5202.8</v>
      </c>
      <c r="H63" s="8">
        <v>156.08</v>
      </c>
      <c r="I63" s="8">
        <v>5046.72</v>
      </c>
      <c r="J63" s="8">
        <v>1</v>
      </c>
      <c r="K63" s="8" t="s">
        <v>29</v>
      </c>
      <c r="L63" s="14"/>
      <c r="M63" s="13" t="s">
        <v>863</v>
      </c>
      <c r="N63" s="14"/>
      <c r="O63" s="8" t="s">
        <v>932</v>
      </c>
      <c r="P63" s="8" t="s">
        <v>933</v>
      </c>
    </row>
    <row r="64" s="1" customFormat="1" spans="1:16">
      <c r="A64" s="8">
        <v>63</v>
      </c>
      <c r="B64" s="8" t="s">
        <v>718</v>
      </c>
      <c r="C64" s="9" t="s">
        <v>934</v>
      </c>
      <c r="D64" s="10" t="s">
        <v>720</v>
      </c>
      <c r="E64" s="8" t="s">
        <v>80</v>
      </c>
      <c r="F64" s="8" t="s">
        <v>80</v>
      </c>
      <c r="G64" s="8">
        <v>1258.62</v>
      </c>
      <c r="H64" s="8">
        <v>37.76</v>
      </c>
      <c r="I64" s="8">
        <v>1220.86</v>
      </c>
      <c r="J64" s="8">
        <v>1</v>
      </c>
      <c r="K64" s="8" t="s">
        <v>29</v>
      </c>
      <c r="L64" s="14"/>
      <c r="M64" s="13" t="s">
        <v>383</v>
      </c>
      <c r="N64" s="14"/>
      <c r="O64" s="8" t="s">
        <v>935</v>
      </c>
      <c r="P64" s="8" t="s">
        <v>936</v>
      </c>
    </row>
    <row r="65" s="1" customFormat="1" spans="1:16">
      <c r="A65" s="8">
        <v>64</v>
      </c>
      <c r="B65" s="8" t="s">
        <v>718</v>
      </c>
      <c r="C65" s="9" t="s">
        <v>937</v>
      </c>
      <c r="D65" s="10" t="s">
        <v>720</v>
      </c>
      <c r="E65" s="8" t="s">
        <v>80</v>
      </c>
      <c r="F65" s="8" t="s">
        <v>80</v>
      </c>
      <c r="G65" s="8">
        <v>10071.69</v>
      </c>
      <c r="H65" s="8">
        <v>302.15</v>
      </c>
      <c r="I65" s="8">
        <v>9769.54</v>
      </c>
      <c r="J65" s="8">
        <v>1</v>
      </c>
      <c r="K65" s="8" t="s">
        <v>29</v>
      </c>
      <c r="L65" s="14"/>
      <c r="M65" s="13" t="s">
        <v>867</v>
      </c>
      <c r="N65" s="14"/>
      <c r="O65" s="8" t="s">
        <v>938</v>
      </c>
      <c r="P65" s="8" t="s">
        <v>939</v>
      </c>
    </row>
    <row r="66" s="1" customFormat="1" spans="1:16">
      <c r="A66" s="8">
        <v>65</v>
      </c>
      <c r="B66" s="8" t="s">
        <v>718</v>
      </c>
      <c r="C66" s="9" t="s">
        <v>940</v>
      </c>
      <c r="D66" s="10" t="s">
        <v>720</v>
      </c>
      <c r="E66" s="8" t="s">
        <v>80</v>
      </c>
      <c r="F66" s="8" t="s">
        <v>80</v>
      </c>
      <c r="G66" s="8">
        <v>899.35</v>
      </c>
      <c r="H66" s="8">
        <v>26.98</v>
      </c>
      <c r="I66" s="8">
        <v>872.37</v>
      </c>
      <c r="J66" s="8">
        <v>1</v>
      </c>
      <c r="K66" s="8" t="s">
        <v>29</v>
      </c>
      <c r="L66" s="14"/>
      <c r="M66" s="13" t="s">
        <v>912</v>
      </c>
      <c r="N66" s="14"/>
      <c r="O66" s="8" t="s">
        <v>941</v>
      </c>
      <c r="P66" s="8" t="s">
        <v>942</v>
      </c>
    </row>
    <row r="67" s="1" customFormat="1" spans="1:16">
      <c r="A67" s="8">
        <v>66</v>
      </c>
      <c r="B67" s="8" t="s">
        <v>718</v>
      </c>
      <c r="C67" s="9" t="s">
        <v>943</v>
      </c>
      <c r="D67" s="10" t="s">
        <v>720</v>
      </c>
      <c r="E67" s="8" t="s">
        <v>80</v>
      </c>
      <c r="F67" s="8" t="s">
        <v>80</v>
      </c>
      <c r="G67" s="8">
        <v>1685.37</v>
      </c>
      <c r="H67" s="8">
        <v>50.5599999999999</v>
      </c>
      <c r="I67" s="8">
        <v>1634.81</v>
      </c>
      <c r="J67" s="8">
        <v>1</v>
      </c>
      <c r="K67" s="8" t="s">
        <v>29</v>
      </c>
      <c r="L67" s="14"/>
      <c r="M67" s="13" t="s">
        <v>944</v>
      </c>
      <c r="N67" s="14"/>
      <c r="O67" s="8" t="s">
        <v>945</v>
      </c>
      <c r="P67" s="8" t="s">
        <v>946</v>
      </c>
    </row>
    <row r="68" s="1" customFormat="1" spans="1:16">
      <c r="A68" s="8">
        <v>67</v>
      </c>
      <c r="B68" s="8" t="s">
        <v>718</v>
      </c>
      <c r="C68" s="9" t="s">
        <v>947</v>
      </c>
      <c r="D68" s="10" t="s">
        <v>720</v>
      </c>
      <c r="E68" s="8" t="s">
        <v>80</v>
      </c>
      <c r="F68" s="8" t="s">
        <v>80</v>
      </c>
      <c r="G68" s="8">
        <v>7223.72</v>
      </c>
      <c r="H68" s="8">
        <v>216.71</v>
      </c>
      <c r="I68" s="8">
        <v>7007.01</v>
      </c>
      <c r="J68" s="8">
        <v>1</v>
      </c>
      <c r="K68" s="8" t="s">
        <v>29</v>
      </c>
      <c r="L68" s="14"/>
      <c r="M68" s="13" t="s">
        <v>944</v>
      </c>
      <c r="N68" s="14"/>
      <c r="O68" s="8" t="s">
        <v>948</v>
      </c>
      <c r="P68" s="8" t="s">
        <v>949</v>
      </c>
    </row>
    <row r="69" s="1" customFormat="1" spans="1:16">
      <c r="A69" s="8">
        <v>68</v>
      </c>
      <c r="B69" s="8" t="s">
        <v>718</v>
      </c>
      <c r="C69" s="9" t="s">
        <v>950</v>
      </c>
      <c r="D69" s="10" t="s">
        <v>720</v>
      </c>
      <c r="E69" s="8" t="s">
        <v>80</v>
      </c>
      <c r="F69" s="8" t="s">
        <v>80</v>
      </c>
      <c r="G69" s="8">
        <v>899.35</v>
      </c>
      <c r="H69" s="8">
        <v>26.98</v>
      </c>
      <c r="I69" s="8">
        <v>872.37</v>
      </c>
      <c r="J69" s="8">
        <v>1</v>
      </c>
      <c r="K69" s="8" t="s">
        <v>29</v>
      </c>
      <c r="L69" s="14"/>
      <c r="M69" s="13" t="s">
        <v>951</v>
      </c>
      <c r="N69" s="14"/>
      <c r="O69" s="8" t="s">
        <v>952</v>
      </c>
      <c r="P69" s="8" t="s">
        <v>953</v>
      </c>
    </row>
    <row r="70" s="1" customFormat="1" spans="1:16">
      <c r="A70" s="8">
        <v>69</v>
      </c>
      <c r="B70" s="8" t="s">
        <v>718</v>
      </c>
      <c r="C70" s="9" t="s">
        <v>954</v>
      </c>
      <c r="D70" s="10" t="s">
        <v>720</v>
      </c>
      <c r="E70" s="8" t="s">
        <v>80</v>
      </c>
      <c r="F70" s="8" t="s">
        <v>80</v>
      </c>
      <c r="G70" s="8">
        <v>1851.38</v>
      </c>
      <c r="H70" s="8">
        <v>55.5400000000002</v>
      </c>
      <c r="I70" s="8">
        <v>1795.84</v>
      </c>
      <c r="J70" s="8">
        <v>1</v>
      </c>
      <c r="K70" s="8" t="s">
        <v>29</v>
      </c>
      <c r="L70" s="14"/>
      <c r="M70" s="13" t="s">
        <v>955</v>
      </c>
      <c r="N70" s="14"/>
      <c r="O70" s="8" t="s">
        <v>956</v>
      </c>
      <c r="P70" s="8" t="s">
        <v>957</v>
      </c>
    </row>
    <row r="71" s="1" customFormat="1" spans="1:16">
      <c r="A71" s="8">
        <v>70</v>
      </c>
      <c r="B71" s="8" t="s">
        <v>718</v>
      </c>
      <c r="C71" s="9" t="s">
        <v>958</v>
      </c>
      <c r="D71" s="10" t="s">
        <v>720</v>
      </c>
      <c r="E71" s="8" t="s">
        <v>80</v>
      </c>
      <c r="F71" s="8" t="s">
        <v>80</v>
      </c>
      <c r="G71" s="8">
        <v>823.1</v>
      </c>
      <c r="H71" s="8">
        <v>24.69</v>
      </c>
      <c r="I71" s="8">
        <v>798.41</v>
      </c>
      <c r="J71" s="8">
        <v>1</v>
      </c>
      <c r="K71" s="8" t="s">
        <v>29</v>
      </c>
      <c r="L71" s="14"/>
      <c r="M71" s="13" t="s">
        <v>959</v>
      </c>
      <c r="N71" s="14"/>
      <c r="O71" s="8" t="s">
        <v>960</v>
      </c>
      <c r="P71" s="8" t="s">
        <v>961</v>
      </c>
    </row>
    <row r="72" s="1" customFormat="1" spans="1:16">
      <c r="A72" s="8">
        <v>71</v>
      </c>
      <c r="B72" s="8" t="s">
        <v>718</v>
      </c>
      <c r="C72" s="9" t="s">
        <v>962</v>
      </c>
      <c r="D72" s="10" t="s">
        <v>720</v>
      </c>
      <c r="E72" s="8" t="s">
        <v>80</v>
      </c>
      <c r="F72" s="8" t="s">
        <v>80</v>
      </c>
      <c r="G72" s="8">
        <v>899.35</v>
      </c>
      <c r="H72" s="8">
        <v>26.98</v>
      </c>
      <c r="I72" s="8">
        <v>872.37</v>
      </c>
      <c r="J72" s="8">
        <v>1</v>
      </c>
      <c r="K72" s="8" t="s">
        <v>29</v>
      </c>
      <c r="L72" s="14"/>
      <c r="M72" s="13" t="s">
        <v>721</v>
      </c>
      <c r="N72" s="14"/>
      <c r="O72" s="8" t="s">
        <v>963</v>
      </c>
      <c r="P72" s="8" t="s">
        <v>964</v>
      </c>
    </row>
    <row r="73" s="1" customFormat="1" spans="1:16">
      <c r="A73" s="8">
        <v>72</v>
      </c>
      <c r="B73" s="8" t="s">
        <v>718</v>
      </c>
      <c r="C73" s="9" t="s">
        <v>965</v>
      </c>
      <c r="D73" s="10" t="s">
        <v>720</v>
      </c>
      <c r="E73" s="8" t="s">
        <v>80</v>
      </c>
      <c r="F73" s="8" t="s">
        <v>80</v>
      </c>
      <c r="G73" s="8">
        <v>899.35</v>
      </c>
      <c r="H73" s="8">
        <v>26.98</v>
      </c>
      <c r="I73" s="8">
        <v>872.37</v>
      </c>
      <c r="J73" s="8">
        <v>1</v>
      </c>
      <c r="K73" s="8" t="s">
        <v>29</v>
      </c>
      <c r="L73" s="14"/>
      <c r="M73" s="13" t="s">
        <v>912</v>
      </c>
      <c r="N73" s="14"/>
      <c r="O73" s="8" t="s">
        <v>966</v>
      </c>
      <c r="P73" s="8" t="s">
        <v>967</v>
      </c>
    </row>
    <row r="74" s="1" customFormat="1" spans="1:16">
      <c r="A74" s="8">
        <v>73</v>
      </c>
      <c r="B74" s="8" t="s">
        <v>718</v>
      </c>
      <c r="C74" s="9" t="s">
        <v>968</v>
      </c>
      <c r="D74" s="10" t="s">
        <v>720</v>
      </c>
      <c r="E74" s="8" t="s">
        <v>80</v>
      </c>
      <c r="F74" s="8" t="s">
        <v>80</v>
      </c>
      <c r="G74" s="8">
        <v>899.35</v>
      </c>
      <c r="H74" s="8">
        <v>26.98</v>
      </c>
      <c r="I74" s="8">
        <v>872.37</v>
      </c>
      <c r="J74" s="8">
        <v>1</v>
      </c>
      <c r="K74" s="8" t="s">
        <v>29</v>
      </c>
      <c r="L74" s="14"/>
      <c r="M74" s="13" t="s">
        <v>721</v>
      </c>
      <c r="N74" s="14"/>
      <c r="O74" s="8" t="s">
        <v>969</v>
      </c>
      <c r="P74" s="8" t="s">
        <v>970</v>
      </c>
    </row>
    <row r="75" s="1" customFormat="1" spans="1:16">
      <c r="A75" s="8">
        <v>74</v>
      </c>
      <c r="B75" s="8" t="s">
        <v>718</v>
      </c>
      <c r="C75" s="9" t="s">
        <v>971</v>
      </c>
      <c r="D75" s="10" t="s">
        <v>720</v>
      </c>
      <c r="E75" s="8" t="s">
        <v>80</v>
      </c>
      <c r="F75" s="8" t="s">
        <v>80</v>
      </c>
      <c r="G75" s="8">
        <v>1460.95</v>
      </c>
      <c r="H75" s="8">
        <v>43.8300000000002</v>
      </c>
      <c r="I75" s="8">
        <v>1417.12</v>
      </c>
      <c r="J75" s="8">
        <v>1</v>
      </c>
      <c r="K75" s="8" t="s">
        <v>29</v>
      </c>
      <c r="L75" s="8"/>
      <c r="M75" s="13" t="s">
        <v>855</v>
      </c>
      <c r="N75" s="16"/>
      <c r="O75" s="8" t="s">
        <v>972</v>
      </c>
      <c r="P75" s="8" t="s">
        <v>973</v>
      </c>
    </row>
    <row r="76" s="1" customFormat="1" spans="1:16">
      <c r="A76" s="8">
        <v>75</v>
      </c>
      <c r="B76" s="8" t="s">
        <v>718</v>
      </c>
      <c r="C76" s="9" t="s">
        <v>974</v>
      </c>
      <c r="D76" s="10" t="s">
        <v>720</v>
      </c>
      <c r="E76" s="8" t="s">
        <v>80</v>
      </c>
      <c r="F76" s="8" t="s">
        <v>80</v>
      </c>
      <c r="G76" s="8">
        <v>248.7</v>
      </c>
      <c r="H76" s="8">
        <v>7.45999999999998</v>
      </c>
      <c r="I76" s="8">
        <v>241.24</v>
      </c>
      <c r="J76" s="8">
        <v>1</v>
      </c>
      <c r="K76" s="8" t="s">
        <v>29</v>
      </c>
      <c r="L76" s="8"/>
      <c r="M76" s="13" t="s">
        <v>721</v>
      </c>
      <c r="N76" s="16"/>
      <c r="O76" s="8" t="s">
        <v>975</v>
      </c>
      <c r="P76" s="8" t="s">
        <v>976</v>
      </c>
    </row>
    <row r="77" s="1" customFormat="1" spans="1:16">
      <c r="A77" s="8">
        <v>76</v>
      </c>
      <c r="B77" s="8" t="s">
        <v>718</v>
      </c>
      <c r="C77" s="9" t="s">
        <v>977</v>
      </c>
      <c r="D77" s="10" t="s">
        <v>720</v>
      </c>
      <c r="E77" s="8" t="s">
        <v>80</v>
      </c>
      <c r="F77" s="8" t="s">
        <v>80</v>
      </c>
      <c r="G77" s="8">
        <v>1092.5</v>
      </c>
      <c r="H77" s="8">
        <v>32.78</v>
      </c>
      <c r="I77" s="8">
        <v>1059.72</v>
      </c>
      <c r="J77" s="8">
        <v>1</v>
      </c>
      <c r="K77" s="8" t="s">
        <v>29</v>
      </c>
      <c r="L77" s="8"/>
      <c r="M77" s="13" t="s">
        <v>944</v>
      </c>
      <c r="N77" s="16"/>
      <c r="O77" s="8" t="s">
        <v>978</v>
      </c>
      <c r="P77" s="8" t="s">
        <v>979</v>
      </c>
    </row>
    <row r="78" s="1" customFormat="1" spans="1:16">
      <c r="A78" s="8">
        <v>77</v>
      </c>
      <c r="B78" s="8" t="s">
        <v>718</v>
      </c>
      <c r="C78" s="9" t="s">
        <v>980</v>
      </c>
      <c r="D78" s="10" t="s">
        <v>720</v>
      </c>
      <c r="E78" s="8" t="s">
        <v>80</v>
      </c>
      <c r="F78" s="8" t="s">
        <v>80</v>
      </c>
      <c r="G78" s="8">
        <v>2097.06</v>
      </c>
      <c r="H78" s="8">
        <v>62.9099999999999</v>
      </c>
      <c r="I78" s="8">
        <v>2034.15</v>
      </c>
      <c r="J78" s="8">
        <v>1</v>
      </c>
      <c r="K78" s="8" t="s">
        <v>29</v>
      </c>
      <c r="L78" s="8"/>
      <c r="M78" s="13" t="s">
        <v>867</v>
      </c>
      <c r="N78" s="16"/>
      <c r="O78" s="8" t="s">
        <v>981</v>
      </c>
      <c r="P78" s="8" t="s">
        <v>982</v>
      </c>
    </row>
    <row r="79" s="1" customFormat="1" spans="1:16">
      <c r="A79" s="8">
        <v>78</v>
      </c>
      <c r="B79" s="8" t="s">
        <v>718</v>
      </c>
      <c r="C79" s="9" t="s">
        <v>983</v>
      </c>
      <c r="D79" s="10" t="s">
        <v>720</v>
      </c>
      <c r="E79" s="8" t="s">
        <v>80</v>
      </c>
      <c r="F79" s="8" t="s">
        <v>80</v>
      </c>
      <c r="G79" s="8">
        <v>2001.6</v>
      </c>
      <c r="H79" s="8">
        <v>60.05</v>
      </c>
      <c r="I79" s="8">
        <v>1941.55</v>
      </c>
      <c r="J79" s="8">
        <v>1</v>
      </c>
      <c r="K79" s="8" t="s">
        <v>29</v>
      </c>
      <c r="L79" s="8"/>
      <c r="M79" s="13" t="s">
        <v>851</v>
      </c>
      <c r="N79" s="16"/>
      <c r="O79" s="8" t="s">
        <v>984</v>
      </c>
      <c r="P79" s="8" t="s">
        <v>985</v>
      </c>
    </row>
    <row r="80" s="1" customFormat="1" spans="1:16">
      <c r="A80" s="8">
        <v>79</v>
      </c>
      <c r="B80" s="8" t="s">
        <v>718</v>
      </c>
      <c r="C80" s="9" t="s">
        <v>986</v>
      </c>
      <c r="D80" s="10" t="s">
        <v>720</v>
      </c>
      <c r="E80" s="8" t="s">
        <v>80</v>
      </c>
      <c r="F80" s="8" t="s">
        <v>80</v>
      </c>
      <c r="G80" s="8">
        <v>3002.4</v>
      </c>
      <c r="H80" s="8">
        <v>90.0700000000002</v>
      </c>
      <c r="I80" s="8">
        <v>2912.33</v>
      </c>
      <c r="J80" s="8">
        <v>1</v>
      </c>
      <c r="K80" s="8" t="s">
        <v>29</v>
      </c>
      <c r="L80" s="8"/>
      <c r="M80" s="13" t="s">
        <v>987</v>
      </c>
      <c r="N80" s="16"/>
      <c r="O80" s="8" t="s">
        <v>988</v>
      </c>
      <c r="P80" s="8" t="s">
        <v>989</v>
      </c>
    </row>
    <row r="81" s="1" customFormat="1" spans="1:16">
      <c r="A81" s="8">
        <v>80</v>
      </c>
      <c r="B81" s="8" t="s">
        <v>718</v>
      </c>
      <c r="C81" s="9" t="s">
        <v>990</v>
      </c>
      <c r="D81" s="10" t="s">
        <v>720</v>
      </c>
      <c r="E81" s="8" t="s">
        <v>80</v>
      </c>
      <c r="F81" s="8" t="s">
        <v>80</v>
      </c>
      <c r="G81" s="8">
        <v>899.35</v>
      </c>
      <c r="H81" s="8">
        <v>26.98</v>
      </c>
      <c r="I81" s="8">
        <v>872.37</v>
      </c>
      <c r="J81" s="8">
        <v>1</v>
      </c>
      <c r="K81" s="8" t="s">
        <v>29</v>
      </c>
      <c r="L81" s="8"/>
      <c r="M81" s="13" t="s">
        <v>867</v>
      </c>
      <c r="N81" s="16"/>
      <c r="O81" s="8" t="s">
        <v>991</v>
      </c>
      <c r="P81" s="8" t="s">
        <v>992</v>
      </c>
    </row>
    <row r="82" s="1" customFormat="1" spans="1:16">
      <c r="A82" s="8">
        <v>81</v>
      </c>
      <c r="B82" s="8" t="s">
        <v>718</v>
      </c>
      <c r="C82" s="9" t="s">
        <v>993</v>
      </c>
      <c r="D82" s="10" t="s">
        <v>729</v>
      </c>
      <c r="E82" s="8" t="s">
        <v>34</v>
      </c>
      <c r="F82" s="8" t="s">
        <v>80</v>
      </c>
      <c r="G82" s="8">
        <v>8298.73</v>
      </c>
      <c r="H82" s="8">
        <v>2263.52</v>
      </c>
      <c r="I82" s="8">
        <v>6035.21</v>
      </c>
      <c r="J82" s="8">
        <v>1</v>
      </c>
      <c r="K82" s="8" t="s">
        <v>29</v>
      </c>
      <c r="L82" s="8"/>
      <c r="M82" s="13" t="s">
        <v>660</v>
      </c>
      <c r="N82" s="16"/>
      <c r="O82" s="8" t="s">
        <v>994</v>
      </c>
      <c r="P82" s="8" t="s">
        <v>995</v>
      </c>
    </row>
    <row r="83" s="1" customFormat="1" spans="1:16">
      <c r="A83" s="8">
        <v>82</v>
      </c>
      <c r="B83" s="8" t="s">
        <v>718</v>
      </c>
      <c r="C83" s="9" t="s">
        <v>996</v>
      </c>
      <c r="D83" s="10" t="s">
        <v>720</v>
      </c>
      <c r="E83" s="8" t="s">
        <v>80</v>
      </c>
      <c r="F83" s="8" t="s">
        <v>80</v>
      </c>
      <c r="G83" s="8">
        <v>899.35</v>
      </c>
      <c r="H83" s="8">
        <v>26.98</v>
      </c>
      <c r="I83" s="8">
        <v>872.37</v>
      </c>
      <c r="J83" s="8">
        <v>1</v>
      </c>
      <c r="K83" s="8" t="s">
        <v>29</v>
      </c>
      <c r="L83" s="8"/>
      <c r="M83" s="13" t="s">
        <v>867</v>
      </c>
      <c r="N83" s="16"/>
      <c r="O83" s="8" t="s">
        <v>997</v>
      </c>
      <c r="P83" s="8" t="s">
        <v>998</v>
      </c>
    </row>
    <row r="84" s="1" customFormat="1" spans="1:16">
      <c r="A84" s="8">
        <v>83</v>
      </c>
      <c r="B84" s="8" t="s">
        <v>718</v>
      </c>
      <c r="C84" s="9" t="s">
        <v>999</v>
      </c>
      <c r="D84" s="10" t="s">
        <v>720</v>
      </c>
      <c r="E84" s="8" t="s">
        <v>80</v>
      </c>
      <c r="F84" s="8" t="s">
        <v>80</v>
      </c>
      <c r="G84" s="8">
        <v>1258.62</v>
      </c>
      <c r="H84" s="8">
        <v>37.76</v>
      </c>
      <c r="I84" s="8">
        <v>1220.86</v>
      </c>
      <c r="J84" s="8">
        <v>1</v>
      </c>
      <c r="K84" s="8" t="s">
        <v>29</v>
      </c>
      <c r="L84" s="8"/>
      <c r="M84" s="13" t="s">
        <v>867</v>
      </c>
      <c r="N84" s="16"/>
      <c r="O84" s="8" t="s">
        <v>1000</v>
      </c>
      <c r="P84" s="8" t="s">
        <v>1001</v>
      </c>
    </row>
    <row r="85" s="1" customFormat="1" spans="1:16">
      <c r="A85" s="8">
        <v>84</v>
      </c>
      <c r="B85" s="16" t="s">
        <v>24</v>
      </c>
      <c r="C85" s="8" t="s">
        <v>1002</v>
      </c>
      <c r="D85" s="8"/>
      <c r="E85" s="17" t="s">
        <v>1003</v>
      </c>
      <c r="F85" s="8" t="s">
        <v>77</v>
      </c>
      <c r="G85" s="8" t="s">
        <v>24</v>
      </c>
      <c r="H85" s="8" t="s">
        <v>24</v>
      </c>
      <c r="I85" s="8" t="s">
        <v>24</v>
      </c>
      <c r="J85" s="13">
        <v>1</v>
      </c>
      <c r="K85" s="8" t="s">
        <v>29</v>
      </c>
      <c r="L85" s="8"/>
      <c r="M85" s="8"/>
      <c r="N85" s="16"/>
      <c r="O85" s="16" t="s">
        <v>1004</v>
      </c>
      <c r="P85" s="20" t="s">
        <v>1005</v>
      </c>
    </row>
    <row r="86" s="1" customFormat="1" spans="1:16">
      <c r="A86" s="8">
        <v>85</v>
      </c>
      <c r="B86" s="16" t="s">
        <v>24</v>
      </c>
      <c r="C86" s="8" t="s">
        <v>1002</v>
      </c>
      <c r="D86" s="8"/>
      <c r="E86" s="17" t="s">
        <v>1006</v>
      </c>
      <c r="F86" s="8" t="s">
        <v>79</v>
      </c>
      <c r="G86" s="8" t="s">
        <v>24</v>
      </c>
      <c r="H86" s="8" t="s">
        <v>24</v>
      </c>
      <c r="I86" s="8" t="s">
        <v>24</v>
      </c>
      <c r="J86" s="13">
        <v>3</v>
      </c>
      <c r="K86" s="8" t="s">
        <v>29</v>
      </c>
      <c r="L86" s="8"/>
      <c r="M86" s="8"/>
      <c r="N86" s="16"/>
      <c r="O86" s="16" t="s">
        <v>1007</v>
      </c>
      <c r="P86" s="20" t="s">
        <v>1008</v>
      </c>
    </row>
    <row r="87" s="1" customFormat="1" spans="1:16">
      <c r="A87" s="8">
        <v>86</v>
      </c>
      <c r="B87" s="18" t="s">
        <v>775</v>
      </c>
      <c r="C87" s="19" t="s">
        <v>1009</v>
      </c>
      <c r="D87" s="8" t="s">
        <v>729</v>
      </c>
      <c r="E87" s="16" t="s">
        <v>78</v>
      </c>
      <c r="F87" s="8" t="s">
        <v>78</v>
      </c>
      <c r="G87" s="8">
        <v>2434.77</v>
      </c>
      <c r="H87" s="8">
        <v>73.04</v>
      </c>
      <c r="I87" s="8">
        <v>2361.73</v>
      </c>
      <c r="J87" s="13">
        <v>1</v>
      </c>
      <c r="K87" s="8" t="s">
        <v>29</v>
      </c>
      <c r="L87" s="8"/>
      <c r="M87" s="8" t="s">
        <v>1010</v>
      </c>
      <c r="N87" s="16"/>
      <c r="O87" s="16" t="s">
        <v>1011</v>
      </c>
      <c r="P87" s="21" t="s">
        <v>1012</v>
      </c>
    </row>
    <row r="88" s="1" customFormat="1" spans="1:16">
      <c r="A88" s="8">
        <v>87</v>
      </c>
      <c r="B88" s="18" t="s">
        <v>1013</v>
      </c>
      <c r="C88" s="19" t="s">
        <v>1014</v>
      </c>
      <c r="D88" s="8" t="s">
        <v>729</v>
      </c>
      <c r="E88" s="16" t="s">
        <v>464</v>
      </c>
      <c r="F88" s="8" t="s">
        <v>76</v>
      </c>
      <c r="G88" s="8">
        <v>453.21</v>
      </c>
      <c r="H88" s="8">
        <v>211.51</v>
      </c>
      <c r="I88" s="8">
        <v>241.7</v>
      </c>
      <c r="J88" s="13">
        <v>1</v>
      </c>
      <c r="K88" s="8" t="s">
        <v>29</v>
      </c>
      <c r="L88" s="8"/>
      <c r="M88" s="8" t="s">
        <v>1015</v>
      </c>
      <c r="N88" s="16"/>
      <c r="O88" s="16" t="s">
        <v>1016</v>
      </c>
      <c r="P88" s="21" t="s">
        <v>1017</v>
      </c>
    </row>
    <row r="89" s="1" customFormat="1" spans="1:16">
      <c r="A89" s="8">
        <v>88</v>
      </c>
      <c r="B89" s="18" t="s">
        <v>1013</v>
      </c>
      <c r="C89" s="19" t="s">
        <v>1018</v>
      </c>
      <c r="D89" s="8" t="s">
        <v>729</v>
      </c>
      <c r="E89" s="16" t="s">
        <v>136</v>
      </c>
      <c r="F89" s="8" t="s">
        <v>69</v>
      </c>
      <c r="G89" s="8">
        <v>603.45</v>
      </c>
      <c r="H89" s="8">
        <v>75</v>
      </c>
      <c r="I89" s="8">
        <v>528.45</v>
      </c>
      <c r="J89" s="13">
        <v>1</v>
      </c>
      <c r="K89" s="8" t="s">
        <v>29</v>
      </c>
      <c r="L89" s="8"/>
      <c r="M89" s="8" t="s">
        <v>69</v>
      </c>
      <c r="N89" s="16"/>
      <c r="O89" s="16" t="s">
        <v>1016</v>
      </c>
      <c r="P89" s="21" t="s">
        <v>1017</v>
      </c>
    </row>
    <row r="90" s="1" customFormat="1" spans="1:16">
      <c r="A90" s="8">
        <v>89</v>
      </c>
      <c r="B90" s="18" t="s">
        <v>1013</v>
      </c>
      <c r="C90" s="19" t="s">
        <v>1019</v>
      </c>
      <c r="D90" s="8" t="s">
        <v>729</v>
      </c>
      <c r="E90" s="16" t="s">
        <v>136</v>
      </c>
      <c r="F90" s="8" t="s">
        <v>69</v>
      </c>
      <c r="G90" s="8">
        <v>603.45</v>
      </c>
      <c r="H90" s="8">
        <v>115.65</v>
      </c>
      <c r="I90" s="8">
        <v>487.8</v>
      </c>
      <c r="J90" s="13">
        <v>1</v>
      </c>
      <c r="K90" s="8" t="s">
        <v>29</v>
      </c>
      <c r="L90" s="8"/>
      <c r="M90" s="8" t="s">
        <v>69</v>
      </c>
      <c r="N90" s="16"/>
      <c r="O90" s="16" t="s">
        <v>1020</v>
      </c>
      <c r="P90" s="21" t="s">
        <v>1021</v>
      </c>
    </row>
    <row r="91" s="1" customFormat="1" spans="1:16">
      <c r="A91" s="8">
        <v>90</v>
      </c>
      <c r="B91" s="18" t="s">
        <v>1013</v>
      </c>
      <c r="C91" s="19" t="s">
        <v>1022</v>
      </c>
      <c r="D91" s="8" t="s">
        <v>729</v>
      </c>
      <c r="E91" s="16" t="s">
        <v>136</v>
      </c>
      <c r="F91" s="8" t="s">
        <v>69</v>
      </c>
      <c r="G91" s="8">
        <v>1395.08</v>
      </c>
      <c r="H91" s="8">
        <v>773.16</v>
      </c>
      <c r="I91" s="8">
        <v>621.92</v>
      </c>
      <c r="J91" s="13">
        <v>1</v>
      </c>
      <c r="K91" s="8" t="s">
        <v>29</v>
      </c>
      <c r="L91" s="8"/>
      <c r="M91" s="8" t="s">
        <v>1023</v>
      </c>
      <c r="N91" s="16"/>
      <c r="O91" s="16" t="s">
        <v>1024</v>
      </c>
      <c r="P91" s="21" t="s">
        <v>1025</v>
      </c>
    </row>
    <row r="92" spans="7:8">
      <c r="G92" s="3">
        <f>SUM(G2:G91)</f>
        <v>282565.86</v>
      </c>
      <c r="H92" s="3">
        <f>SUM(H2:H91)</f>
        <v>12747.42</v>
      </c>
    </row>
  </sheetData>
  <conditionalFormatting sqref="C$1:C$1048576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地市透视表</vt:lpstr>
      <vt:lpstr>汇总</vt:lpstr>
      <vt:lpstr>金华</vt:lpstr>
      <vt:lpstr>湖州</vt:lpstr>
      <vt:lpstr>台州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郑波</cp:lastModifiedBy>
  <dcterms:created xsi:type="dcterms:W3CDTF">2022-11-07T02:30:00Z</dcterms:created>
  <dcterms:modified xsi:type="dcterms:W3CDTF">2024-07-03T06:07:25Z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CBA1EF4504CD4783B8F845CF872495A5_13</vt:lpwstr>
  </property>
  <property fmtid="{D5CDD505-2E9C-101B-9397-08002B2CF9AE}" pid="3" name="KSOProductBuildVer">
    <vt:lpwstr>2052-12.1.0.17140</vt:lpwstr>
  </property>
  <property fmtid="{D5CDD505-2E9C-101B-9397-08002B2CF9AE}" pid="4" name="KSOReadingLayout">
    <vt:bool>true</vt:bool>
  </property>
</Properties>
</file>